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I:\Stavby - Nabídky\Lanškroun nátěr oken čp.8 udělat NABÍDKU, REALIZACE ROK 2026\"/>
    </mc:Choice>
  </mc:AlternateContent>
  <xr:revisionPtr revIDLastSave="0" documentId="13_ncr:1_{5D245A54-E3A8-4748-9B67-394FF433C37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rycí List" sheetId="1" r:id="rId1"/>
    <sheet name="Zakázka" sheetId="4" r:id="rId2"/>
  </sheets>
  <externalReferences>
    <externalReference r:id="rId3"/>
  </externalReferences>
  <definedNames>
    <definedName name="__3FD872C1_8887_4EA3_9FC2_897EF4F3D2C3_FIGURE__">'[1]#REF!'!$B$3:$F$5</definedName>
    <definedName name="__3FD872C1_8887_4EA3_9FC2_897EF4F3D2C3_ITEM__">Zakázka!$A$9:$Q$9</definedName>
    <definedName name="__3FD872C1_8887_4EA3_9FC2_897EF4F3D2C3_ITEM_GROUP1__">Zakázka!$A$6:$Q$88</definedName>
    <definedName name="__3FD872C1_8887_4EA3_9FC2_897EF4F3D2C3_ITEM_GROUP1_RECAP__">#REF!</definedName>
    <definedName name="__3FD872C1_8887_4EA3_9FC2_897EF4F3D2C3_ITEM_GROUP2__">Zakázka!$A$7:$Q$49</definedName>
    <definedName name="__3FD872C1_8887_4EA3_9FC2_897EF4F3D2C3_ITEM_GROUP2_RECAP__">#REF!</definedName>
    <definedName name="__3FD872C1_8887_4EA3_9FC2_897EF4F3D2C3_ITEM_GROUP3__X">Zakázka!$A$8:$Q$20</definedName>
    <definedName name="__3FD872C1_8887_4EA3_9FC2_897EF4F3D2C3_ITEM_GROUP3_RECAP__">#REF!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Zakázka!$B$6:$B$89</definedName>
    <definedName name="ITEM_PRICES">Zakázka!$J$6:$J$89</definedName>
    <definedName name="_xlnm.Print_Titles" localSheetId="1">Zakázka!$4:$5</definedName>
    <definedName name="_xlnm.Print_Area" localSheetId="0">'Krycí List'!$C$1:$H$29</definedName>
    <definedName name="_xlnm.Print_Area" localSheetId="1">Zakázka!$C$1:$Q$44</definedName>
    <definedName name="VAT_RATES">Zakázka!$O$6:$O$89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7" i="4" l="1"/>
  <c r="J44" i="4"/>
  <c r="J42" i="4"/>
  <c r="J52" i="4"/>
  <c r="N86" i="4"/>
  <c r="N85" i="4" s="1"/>
  <c r="L86" i="4"/>
  <c r="L85" i="4" s="1"/>
  <c r="J86" i="4"/>
  <c r="P86" i="4" s="1"/>
  <c r="N83" i="4"/>
  <c r="L83" i="4"/>
  <c r="J83" i="4"/>
  <c r="P83" i="4" s="1"/>
  <c r="Q83" i="4" s="1"/>
  <c r="N82" i="4"/>
  <c r="L82" i="4"/>
  <c r="J82" i="4"/>
  <c r="P82" i="4" s="1"/>
  <c r="N81" i="4"/>
  <c r="L81" i="4"/>
  <c r="J81" i="4"/>
  <c r="P81" i="4" s="1"/>
  <c r="N80" i="4"/>
  <c r="L80" i="4"/>
  <c r="J80" i="4"/>
  <c r="P80" i="4" s="1"/>
  <c r="Q80" i="4" s="1"/>
  <c r="N79" i="4"/>
  <c r="L79" i="4"/>
  <c r="J79" i="4"/>
  <c r="P79" i="4" s="1"/>
  <c r="Q79" i="4" s="1"/>
  <c r="N78" i="4"/>
  <c r="L78" i="4"/>
  <c r="J78" i="4"/>
  <c r="N77" i="4"/>
  <c r="L77" i="4"/>
  <c r="J77" i="4"/>
  <c r="N76" i="4"/>
  <c r="L76" i="4"/>
  <c r="J76" i="4"/>
  <c r="P76" i="4" s="1"/>
  <c r="Q76" i="4" s="1"/>
  <c r="N75" i="4"/>
  <c r="L75" i="4"/>
  <c r="J75" i="4"/>
  <c r="N74" i="4"/>
  <c r="L74" i="4"/>
  <c r="J74" i="4"/>
  <c r="P74" i="4" s="1"/>
  <c r="Q74" i="4" s="1"/>
  <c r="N73" i="4"/>
  <c r="L73" i="4"/>
  <c r="J73" i="4"/>
  <c r="N72" i="4"/>
  <c r="L72" i="4"/>
  <c r="J72" i="4"/>
  <c r="N71" i="4"/>
  <c r="L71" i="4"/>
  <c r="J71" i="4"/>
  <c r="P71" i="4" s="1"/>
  <c r="Q71" i="4" s="1"/>
  <c r="N70" i="4"/>
  <c r="L70" i="4"/>
  <c r="J70" i="4"/>
  <c r="P70" i="4" s="1"/>
  <c r="Q70" i="4" s="1"/>
  <c r="N69" i="4"/>
  <c r="L69" i="4"/>
  <c r="J69" i="4"/>
  <c r="P69" i="4" s="1"/>
  <c r="N68" i="4"/>
  <c r="L68" i="4"/>
  <c r="J68" i="4"/>
  <c r="P68" i="4" s="1"/>
  <c r="Q68" i="4" s="1"/>
  <c r="N65" i="4"/>
  <c r="N64" i="4" s="1"/>
  <c r="L65" i="4"/>
  <c r="L64" i="4" s="1"/>
  <c r="J65" i="4"/>
  <c r="J64" i="4" s="1"/>
  <c r="N62" i="4"/>
  <c r="L62" i="4"/>
  <c r="J62" i="4"/>
  <c r="P62" i="4" s="1"/>
  <c r="Q62" i="4" s="1"/>
  <c r="N61" i="4"/>
  <c r="L61" i="4"/>
  <c r="J61" i="4"/>
  <c r="P61" i="4" s="1"/>
  <c r="Q61" i="4" s="1"/>
  <c r="N60" i="4"/>
  <c r="L60" i="4"/>
  <c r="J60" i="4"/>
  <c r="P60" i="4" s="1"/>
  <c r="N59" i="4"/>
  <c r="L59" i="4"/>
  <c r="J59" i="4"/>
  <c r="N58" i="4"/>
  <c r="L58" i="4"/>
  <c r="J58" i="4"/>
  <c r="P58" i="4" s="1"/>
  <c r="Q58" i="4" s="1"/>
  <c r="N57" i="4"/>
  <c r="L57" i="4"/>
  <c r="J57" i="4"/>
  <c r="N56" i="4"/>
  <c r="L56" i="4"/>
  <c r="J56" i="4"/>
  <c r="P56" i="4" s="1"/>
  <c r="N55" i="4"/>
  <c r="L55" i="4"/>
  <c r="J55" i="4"/>
  <c r="N54" i="4"/>
  <c r="L54" i="4"/>
  <c r="J54" i="4"/>
  <c r="N53" i="4"/>
  <c r="L53" i="4"/>
  <c r="J53" i="4"/>
  <c r="P53" i="4" s="1"/>
  <c r="N43" i="4"/>
  <c r="N42" i="4" s="1"/>
  <c r="L43" i="4"/>
  <c r="L42" i="4" s="1"/>
  <c r="J43" i="4"/>
  <c r="N40" i="4"/>
  <c r="L40" i="4"/>
  <c r="J40" i="4"/>
  <c r="N39" i="4"/>
  <c r="L39" i="4"/>
  <c r="J39" i="4"/>
  <c r="P39" i="4" s="1"/>
  <c r="Q39" i="4" s="1"/>
  <c r="N38" i="4"/>
  <c r="L38" i="4"/>
  <c r="J38" i="4"/>
  <c r="P38" i="4" s="1"/>
  <c r="Q38" i="4" s="1"/>
  <c r="N37" i="4"/>
  <c r="L37" i="4"/>
  <c r="J37" i="4"/>
  <c r="N36" i="4"/>
  <c r="L36" i="4"/>
  <c r="J36" i="4"/>
  <c r="P36" i="4" s="1"/>
  <c r="Q36" i="4" s="1"/>
  <c r="N35" i="4"/>
  <c r="L35" i="4"/>
  <c r="J35" i="4"/>
  <c r="N34" i="4"/>
  <c r="L34" i="4"/>
  <c r="J34" i="4"/>
  <c r="P34" i="4" s="1"/>
  <c r="Q34" i="4" s="1"/>
  <c r="N33" i="4"/>
  <c r="L33" i="4"/>
  <c r="J33" i="4"/>
  <c r="P33" i="4" s="1"/>
  <c r="Q33" i="4" s="1"/>
  <c r="N32" i="4"/>
  <c r="L32" i="4"/>
  <c r="J32" i="4"/>
  <c r="P32" i="4" s="1"/>
  <c r="N31" i="4"/>
  <c r="L31" i="4"/>
  <c r="J31" i="4"/>
  <c r="N30" i="4"/>
  <c r="L30" i="4"/>
  <c r="J30" i="4"/>
  <c r="N29" i="4"/>
  <c r="L29" i="4"/>
  <c r="J29" i="4"/>
  <c r="P29" i="4" s="1"/>
  <c r="Q29" i="4" s="1"/>
  <c r="N28" i="4"/>
  <c r="L28" i="4"/>
  <c r="J28" i="4"/>
  <c r="P28" i="4" s="1"/>
  <c r="N27" i="4"/>
  <c r="L27" i="4"/>
  <c r="J27" i="4"/>
  <c r="P27" i="4" s="1"/>
  <c r="Q27" i="4" s="1"/>
  <c r="N26" i="4"/>
  <c r="L26" i="4"/>
  <c r="J26" i="4"/>
  <c r="N25" i="4"/>
  <c r="L25" i="4"/>
  <c r="J25" i="4"/>
  <c r="N22" i="4"/>
  <c r="N21" i="4" s="1"/>
  <c r="L22" i="4"/>
  <c r="L21" i="4" s="1"/>
  <c r="J22" i="4"/>
  <c r="J21" i="4" s="1"/>
  <c r="N19" i="4"/>
  <c r="L19" i="4"/>
  <c r="J19" i="4"/>
  <c r="N18" i="4"/>
  <c r="L18" i="4"/>
  <c r="J18" i="4"/>
  <c r="P18" i="4" s="1"/>
  <c r="Q18" i="4" s="1"/>
  <c r="N17" i="4"/>
  <c r="L17" i="4"/>
  <c r="J17" i="4"/>
  <c r="N16" i="4"/>
  <c r="L16" i="4"/>
  <c r="J16" i="4"/>
  <c r="P16" i="4" s="1"/>
  <c r="Q16" i="4" s="1"/>
  <c r="N15" i="4"/>
  <c r="L15" i="4"/>
  <c r="J15" i="4"/>
  <c r="P15" i="4" s="1"/>
  <c r="Q15" i="4" s="1"/>
  <c r="N14" i="4"/>
  <c r="L14" i="4"/>
  <c r="J14" i="4"/>
  <c r="P14" i="4" s="1"/>
  <c r="Q14" i="4" s="1"/>
  <c r="N13" i="4"/>
  <c r="L13" i="4"/>
  <c r="J13" i="4"/>
  <c r="N12" i="4"/>
  <c r="L12" i="4"/>
  <c r="J12" i="4"/>
  <c r="N11" i="4"/>
  <c r="L11" i="4"/>
  <c r="J11" i="4"/>
  <c r="P11" i="4" s="1"/>
  <c r="Q11" i="4" s="1"/>
  <c r="N10" i="4"/>
  <c r="L10" i="4"/>
  <c r="J10" i="4"/>
  <c r="P10" i="4" s="1"/>
  <c r="N9" i="4"/>
  <c r="L9" i="4"/>
  <c r="J9" i="4"/>
  <c r="P9" i="4" s="1"/>
  <c r="F28" i="1"/>
  <c r="F27" i="1"/>
  <c r="L11" i="1"/>
  <c r="L10" i="1"/>
  <c r="L9" i="1"/>
  <c r="L8" i="1"/>
  <c r="A3" i="1" a="1"/>
  <c r="A3" i="1" s="1"/>
  <c r="J51" i="4" l="1"/>
  <c r="P43" i="4"/>
  <c r="P42" i="4" s="1"/>
  <c r="J85" i="4"/>
  <c r="J89" i="4" s="1"/>
  <c r="Q86" i="4"/>
  <c r="Q85" i="4" s="1"/>
  <c r="P85" i="4"/>
  <c r="P22" i="4"/>
  <c r="Q22" i="4" s="1"/>
  <c r="Q21" i="4" s="1"/>
  <c r="J24" i="4"/>
  <c r="N24" i="4"/>
  <c r="N67" i="4"/>
  <c r="Q69" i="4"/>
  <c r="L24" i="4"/>
  <c r="P26" i="4"/>
  <c r="Q26" i="4" s="1"/>
  <c r="L8" i="4"/>
  <c r="L7" i="4" s="1"/>
  <c r="Q60" i="4"/>
  <c r="N8" i="4"/>
  <c r="Q32" i="4"/>
  <c r="P40" i="4"/>
  <c r="Q40" i="4" s="1"/>
  <c r="Q10" i="4"/>
  <c r="Q56" i="4"/>
  <c r="P65" i="4"/>
  <c r="P64" i="4" s="1"/>
  <c r="Q81" i="4"/>
  <c r="L51" i="4"/>
  <c r="N51" i="4"/>
  <c r="N50" i="4" s="1"/>
  <c r="Q28" i="4"/>
  <c r="L67" i="4"/>
  <c r="A7" i="1"/>
  <c r="A4" i="1" a="1"/>
  <c r="A4" i="1" s="1"/>
  <c r="A8" i="1" s="1"/>
  <c r="Q53" i="4"/>
  <c r="Q9" i="4"/>
  <c r="P19" i="4"/>
  <c r="Q19" i="4" s="1"/>
  <c r="P37" i="4"/>
  <c r="Q37" i="4" s="1"/>
  <c r="Q82" i="4"/>
  <c r="J67" i="4"/>
  <c r="P13" i="4"/>
  <c r="Q13" i="4" s="1"/>
  <c r="P31" i="4"/>
  <c r="Q31" i="4" s="1"/>
  <c r="P55" i="4"/>
  <c r="Q55" i="4" s="1"/>
  <c r="P73" i="4"/>
  <c r="Q73" i="4" s="1"/>
  <c r="P25" i="4"/>
  <c r="J8" i="4"/>
  <c r="J7" i="4" s="1"/>
  <c r="P17" i="4"/>
  <c r="Q17" i="4" s="1"/>
  <c r="P35" i="4"/>
  <c r="Q35" i="4" s="1"/>
  <c r="P59" i="4"/>
  <c r="Q59" i="4" s="1"/>
  <c r="P77" i="4"/>
  <c r="Q77" i="4" s="1"/>
  <c r="P78" i="4"/>
  <c r="Q78" i="4" s="1"/>
  <c r="P57" i="4"/>
  <c r="Q57" i="4" s="1"/>
  <c r="P75" i="4"/>
  <c r="Q75" i="4" s="1"/>
  <c r="P12" i="4"/>
  <c r="Q12" i="4" s="1"/>
  <c r="P30" i="4"/>
  <c r="Q30" i="4" s="1"/>
  <c r="P54" i="4"/>
  <c r="P72" i="4"/>
  <c r="P21" i="4" l="1"/>
  <c r="Q43" i="4"/>
  <c r="Q42" i="4" s="1"/>
  <c r="N7" i="4"/>
  <c r="N6" i="4" s="1"/>
  <c r="L50" i="4"/>
  <c r="P51" i="4"/>
  <c r="P67" i="4"/>
  <c r="Q65" i="4"/>
  <c r="Q64" i="4" s="1"/>
  <c r="Q54" i="4"/>
  <c r="Q51" i="4" s="1"/>
  <c r="P8" i="4"/>
  <c r="A11" i="1"/>
  <c r="A14" i="1"/>
  <c r="P24" i="4"/>
  <c r="Q25" i="4"/>
  <c r="Q24" i="4" s="1"/>
  <c r="Q72" i="4"/>
  <c r="Q67" i="4" s="1"/>
  <c r="A5" i="1" a="1"/>
  <c r="A5" i="1" s="1"/>
  <c r="A9" i="1" s="1"/>
  <c r="J50" i="4"/>
  <c r="Q8" i="4"/>
  <c r="A10" i="1"/>
  <c r="A13" i="1"/>
  <c r="P50" i="4" l="1"/>
  <c r="L6" i="4"/>
  <c r="Q7" i="4"/>
  <c r="Q50" i="4"/>
  <c r="A12" i="1"/>
  <c r="A15" i="1"/>
  <c r="A16" i="1" s="1"/>
  <c r="P7" i="4"/>
  <c r="P6" i="4" l="1"/>
  <c r="Q6" i="4"/>
  <c r="J46" i="4"/>
  <c r="A6" i="1" s="1"/>
</calcChain>
</file>

<file path=xl/sharedStrings.xml><?xml version="1.0" encoding="utf-8"?>
<sst xmlns="http://schemas.openxmlformats.org/spreadsheetml/2006/main" count="305" uniqueCount="122">
  <si>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</si>
  <si>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</si>
  <si>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</si>
  <si>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</si>
  <si>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</si>
  <si>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</si>
  <si>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</si>
  <si>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</si>
  <si>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</si>
  <si>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</si>
  <si>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</si>
  <si>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</si>
  <si>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</si>
  <si>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</si>
  <si>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</si>
  <si>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CENOVÁ NABÍDKA</t>
  </si>
  <si>
    <t>ZAKÁZKA</t>
  </si>
  <si>
    <t>Set Column width to</t>
  </si>
  <si>
    <t>Číslo:</t>
  </si>
  <si>
    <t>Zakázka:</t>
  </si>
  <si>
    <t>Lanškroun - nátěr oken č.p.8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</si>
  <si>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</si>
  <si>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</si>
  <si>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</si>
  <si>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</si>
  <si>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</si>
  <si>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</si>
  <si>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</si>
  <si>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</si>
  <si>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</si>
  <si>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</si>
  <si>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</si>
  <si>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S/Var.1</t>
  </si>
  <si>
    <t>S/Var.1/009</t>
  </si>
  <si>
    <t>009: Ostatní konstrukce a práce</t>
  </si>
  <si>
    <t>S/Var.1/099</t>
  </si>
  <si>
    <t>099: Přesun hmot HSV</t>
  </si>
  <si>
    <t>S/Var.1/783</t>
  </si>
  <si>
    <t>S/Var.1/V03</t>
  </si>
  <si>
    <t>V03: Zařízení staveniště</t>
  </si>
  <si>
    <t>S/Var.2</t>
  </si>
  <si>
    <t>S/Var.2/009</t>
  </si>
  <si>
    <t>S/Var.2/099</t>
  </si>
  <si>
    <t>S/Var.2/783</t>
  </si>
  <si>
    <t>S/Var.2/V03</t>
  </si>
  <si>
    <t>Lanškroun - nátěr oken č.p.8 - Nabídka</t>
  </si>
  <si>
    <t xml:space="preserve"> </t>
  </si>
  <si>
    <t>Stavba</t>
  </si>
  <si>
    <t>Objekt</t>
  </si>
  <si>
    <t>Oddíl</t>
  </si>
  <si>
    <t>SP</t>
  </si>
  <si>
    <t>009001</t>
  </si>
  <si>
    <t>Doprava lešení</t>
  </si>
  <si>
    <t>kpl</t>
  </si>
  <si>
    <t>941111121</t>
  </si>
  <si>
    <t>Montáž lešení řadového trubkového lehkého s podlahami zatížení do 200 kg/m2 š od 0,9 do 1,2 m v do 10 m</t>
  </si>
  <si>
    <t>m2</t>
  </si>
  <si>
    <t>941111221</t>
  </si>
  <si>
    <t>Příplatek k lešení řadovému trubkovému lehkému s podlahami do 200 kg/m2 š od 0,9 do 1,2 m v 10 m za každý den použití</t>
  </si>
  <si>
    <t>941111312</t>
  </si>
  <si>
    <t>Odborná prohlídka lešení řadového trubkového lehkého s podlahami zatížení do 200 kg/m2 š od 0,6 do 1,5 m v do 25 m pl do 500 m2 zakrytého sítí</t>
  </si>
  <si>
    <t>kus</t>
  </si>
  <si>
    <t>941111821</t>
  </si>
  <si>
    <t>Demontáž lešení řadového trubkového lehkého s podlahami zatížení do 200 kg/m2 š od 0,9 do 1,2 m v do 10 m</t>
  </si>
  <si>
    <t>944411111</t>
  </si>
  <si>
    <t>Montáž záchytné sítě třídy A</t>
  </si>
  <si>
    <t>944411211</t>
  </si>
  <si>
    <t>Příplatek k záchytné síti třídy A za každý den použití</t>
  </si>
  <si>
    <t>944411811</t>
  </si>
  <si>
    <t>Demontáž záchytné sítě typu A</t>
  </si>
  <si>
    <t>944511111</t>
  </si>
  <si>
    <t>Montáž ochranné sítě z textilie z umělých vláken</t>
  </si>
  <si>
    <t>944511211</t>
  </si>
  <si>
    <t>Příplatek k ochranné síti za každý den použití</t>
  </si>
  <si>
    <t>944511811</t>
  </si>
  <si>
    <t>Demontáž ochranné sítě z textilie z umělých vláken</t>
  </si>
  <si>
    <t>997001</t>
  </si>
  <si>
    <t>Odvoz a likvidace sutě</t>
  </si>
  <si>
    <t>783000121</t>
  </si>
  <si>
    <t>Ochrana konstrukcí nebo prvků při provádění nátěrů olepením páskou</t>
  </si>
  <si>
    <t>m</t>
  </si>
  <si>
    <t>783000221</t>
  </si>
  <si>
    <t>Vyvěšení nebo zavěšení okenních křídel kyvných, otočných nebo kombinovaně otevíravých</t>
  </si>
  <si>
    <t>783106801</t>
  </si>
  <si>
    <t>Odstranění nátěrů z truhlářských konstrukcí obroušením</t>
  </si>
  <si>
    <t>783106807</t>
  </si>
  <si>
    <t>Odstranění nátěrů z truhlářských konstrukcí odstraňovačem nátěrů</t>
  </si>
  <si>
    <t>783114101</t>
  </si>
  <si>
    <t>Základní jednonásobný syntetický nátěr truhlářských konstrukcí</t>
  </si>
  <si>
    <t>783117101</t>
  </si>
  <si>
    <t>Krycí jednonásobný syntetický nátěr truhlářských konstrukcí</t>
  </si>
  <si>
    <t>783118201</t>
  </si>
  <si>
    <t>Lakovací jednonásobný syntetický nátěr truhlářských konstrukcí</t>
  </si>
  <si>
    <t>78312210X</t>
  </si>
  <si>
    <t>Lokální tmelení truhlářských konstrukcí včetně přebroušení disperzním tmelem</t>
  </si>
  <si>
    <t>783132211</t>
  </si>
  <si>
    <t>Vysekání stávajícího sklenářského tmelu ze sklenářských výplní</t>
  </si>
  <si>
    <t>Dotmelení skleněných výplní truhlářských konstrukcí sklenářským tmelem</t>
  </si>
  <si>
    <t>78340131X</t>
  </si>
  <si>
    <t>Odmaštění klempířských konstrukcí vodou ředitelným odmašťovačem před provedením nátěru</t>
  </si>
  <si>
    <t>78340210X</t>
  </si>
  <si>
    <t>Provedení tmelení klempířských konstrukcí</t>
  </si>
  <si>
    <t>783404100</t>
  </si>
  <si>
    <t>Provedení základního jednonásobného nátěru klempířských konstrukcí do 10°</t>
  </si>
  <si>
    <t>783405100</t>
  </si>
  <si>
    <t>Provedení jednonásobného mezinátěru nátěru klempířských konstrukcí do 10°</t>
  </si>
  <si>
    <t>783406801</t>
  </si>
  <si>
    <t>Odstranění nátěrů z klempířských konstrukcí obroušením</t>
  </si>
  <si>
    <t>783407100</t>
  </si>
  <si>
    <t>Provedení krycího jednonásobného nátěru klempířských konstrukcí do 10°</t>
  </si>
  <si>
    <t>ON</t>
  </si>
  <si>
    <t>030001000</t>
  </si>
  <si>
    <t>Zařízení staveniště</t>
  </si>
  <si>
    <t>%</t>
  </si>
  <si>
    <t>Lokální tmelení truhlářských konstrukcí včetně přebroušení disperzním tmelem plochy do 10%</t>
  </si>
  <si>
    <t>Var.1: Oprava vnějšího rámu okna</t>
  </si>
  <si>
    <t>Var.2: Oprava vnějšího i vnitřního rámu okna</t>
  </si>
  <si>
    <t>Celková cena varianta 1 bez DPH</t>
  </si>
  <si>
    <t>Celková cena varianta 2 bez DPH</t>
  </si>
  <si>
    <t>783162201X</t>
  </si>
  <si>
    <t>Rezerva na nepředvídatelné práce</t>
  </si>
  <si>
    <t>783: Nátěry oken, rámů, vnějších parapetů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</si>
</sst>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#,##0\ &quot;Kč&quot;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  <font>
      <sz val="9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164" fontId="6" fillId="0" borderId="0" xfId="0" applyNumberFormat="1" applyFont="1"/>
    <xf numFmtId="166" fontId="6" fillId="0" borderId="0" xfId="0" applyNumberFormat="1" applyFont="1"/>
    <xf numFmtId="166" fontId="10" fillId="0" borderId="0" xfId="0" applyNumberFormat="1" applyFont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1" fontId="13" fillId="0" borderId="0" xfId="0" applyNumberFormat="1" applyFont="1" applyAlignment="1">
      <alignment horizontal="center" vertical="top"/>
    </xf>
    <xf numFmtId="49" fontId="13" fillId="0" borderId="0" xfId="0" applyNumberFormat="1" applyFont="1" applyAlignment="1">
      <alignment horizontal="center" vertical="top"/>
    </xf>
    <xf numFmtId="49" fontId="13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 applyAlignment="1">
      <alignment horizontal="right" vertical="top"/>
    </xf>
    <xf numFmtId="165" fontId="13" fillId="0" borderId="0" xfId="0" applyNumberFormat="1" applyFont="1" applyAlignment="1" applyProtection="1">
      <alignment horizontal="right" vertical="top"/>
      <protection locked="0"/>
    </xf>
    <xf numFmtId="164" fontId="13" fillId="0" borderId="0" xfId="0" applyNumberFormat="1" applyFont="1" applyAlignment="1">
      <alignment horizontal="right" vertical="top"/>
    </xf>
    <xf numFmtId="1" fontId="13" fillId="4" borderId="0" xfId="0" applyNumberFormat="1" applyFont="1" applyFill="1" applyAlignment="1">
      <alignment horizontal="center" vertical="top"/>
    </xf>
    <xf numFmtId="49" fontId="13" fillId="4" borderId="0" xfId="0" applyNumberFormat="1" applyFont="1" applyFill="1" applyAlignment="1">
      <alignment horizontal="center" vertical="top"/>
    </xf>
    <xf numFmtId="49" fontId="13" fillId="4" borderId="0" xfId="0" applyNumberFormat="1" applyFont="1" applyFill="1" applyAlignment="1">
      <alignment horizontal="right" vertical="top"/>
    </xf>
    <xf numFmtId="49" fontId="13" fillId="4" borderId="0" xfId="0" applyNumberFormat="1" applyFont="1" applyFill="1" applyAlignment="1">
      <alignment horizontal="left" vertical="top" wrapText="1"/>
    </xf>
    <xf numFmtId="166" fontId="13" fillId="4" borderId="0" xfId="0" applyNumberFormat="1" applyFont="1" applyFill="1" applyAlignment="1">
      <alignment horizontal="right" vertical="top"/>
    </xf>
    <xf numFmtId="165" fontId="13" fillId="4" borderId="0" xfId="0" applyNumberFormat="1" applyFont="1" applyFill="1" applyAlignment="1" applyProtection="1">
      <alignment horizontal="right" vertical="top"/>
      <protection locked="0"/>
    </xf>
    <xf numFmtId="164" fontId="13" fillId="4" borderId="0" xfId="0" applyNumberFormat="1" applyFont="1" applyFill="1" applyAlignment="1">
      <alignment horizontal="right" vertical="top"/>
    </xf>
    <xf numFmtId="49" fontId="22" fillId="0" borderId="0" xfId="0" applyNumberFormat="1" applyFont="1" applyAlignment="1">
      <alignment horizontal="center" vertical="top"/>
    </xf>
    <xf numFmtId="166" fontId="22" fillId="0" borderId="0" xfId="0" applyNumberFormat="1" applyFont="1" applyAlignment="1">
      <alignment horizontal="right" vertical="top"/>
    </xf>
    <xf numFmtId="165" fontId="22" fillId="0" borderId="0" xfId="0" applyNumberFormat="1" applyFont="1" applyAlignment="1" applyProtection="1">
      <alignment horizontal="right" vertical="top"/>
      <protection locked="0"/>
    </xf>
    <xf numFmtId="167" fontId="12" fillId="0" borderId="0" xfId="0" applyNumberFormat="1" applyFont="1" applyAlignment="1">
      <alignment horizontal="right"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C4" sqref="C4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/>
    </row>
    <row r="2" spans="1:12" ht="11.25" x14ac:dyDescent="0.2">
      <c r="A2" s="9">
        <v>0</v>
      </c>
      <c r="C2" s="13"/>
    </row>
    <row r="3" spans="1:12" ht="11.25" customHeight="1" x14ac:dyDescent="0.2">
      <c r="A3" s="9">
        <f t="array" ref="A3">INDEX(VAT_RATES,MATCH(0,COUNTIF($A$1:A2,VAT_RATES),0))</f>
        <v>21</v>
      </c>
      <c r="C3" s="13"/>
      <c r="D3" s="106" t="s">
        <v>15</v>
      </c>
      <c r="E3" s="107"/>
      <c r="F3" s="107"/>
      <c r="G3" s="107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07"/>
      <c r="E4" s="107"/>
      <c r="F4" s="107"/>
      <c r="G4" s="107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12" t="s">
        <v>16</v>
      </c>
      <c r="F7" s="112"/>
      <c r="G7" s="20"/>
      <c r="H7" s="20"/>
      <c r="I7" s="12"/>
      <c r="J7" s="21"/>
      <c r="K7" s="21"/>
      <c r="L7" s="22" t="s">
        <v>17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18</v>
      </c>
      <c r="E9" s="113"/>
      <c r="F9" s="114"/>
      <c r="G9" s="114"/>
      <c r="H9" s="114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19</v>
      </c>
      <c r="E10" s="114" t="s">
        <v>20</v>
      </c>
      <c r="F10" s="114"/>
      <c r="G10" s="114"/>
      <c r="H10" s="114"/>
      <c r="J10" s="26"/>
      <c r="K10" s="26"/>
      <c r="L10" s="25" t="str">
        <f>E10</f>
        <v>Lanškroun - nátěr oken č.p.8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21</v>
      </c>
      <c r="E11" s="113"/>
      <c r="F11" s="114"/>
      <c r="G11" s="114"/>
      <c r="H11" s="114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10" t="s">
        <v>22</v>
      </c>
      <c r="F14" s="111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23</v>
      </c>
      <c r="E16" s="108" t="s">
        <v>24</v>
      </c>
      <c r="F16" s="109"/>
      <c r="G16" s="109"/>
      <c r="H16" s="109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10" t="s">
        <v>25</v>
      </c>
      <c r="F19" s="111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23</v>
      </c>
      <c r="E21" s="28" t="s">
        <v>24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10" t="s">
        <v>26</v>
      </c>
      <c r="F24" s="111"/>
      <c r="G24" s="11"/>
      <c r="H24" s="11"/>
      <c r="J24" s="21"/>
      <c r="K24" s="21"/>
    </row>
    <row r="25" spans="1:12" x14ac:dyDescent="0.15">
      <c r="C25" s="18"/>
      <c r="D25" s="30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27</v>
      </c>
      <c r="E26" s="31"/>
      <c r="F26" s="5" t="s">
        <v>28</v>
      </c>
      <c r="G26" s="1"/>
      <c r="H26" s="1"/>
      <c r="I26" s="32"/>
      <c r="J26" s="26"/>
      <c r="K26" s="26"/>
      <c r="L26" s="26"/>
    </row>
    <row r="27" spans="1:12" customFormat="1" ht="12.75" x14ac:dyDescent="0.2">
      <c r="C27" s="1"/>
      <c r="D27" s="24" t="s">
        <v>29</v>
      </c>
      <c r="E27" s="33"/>
      <c r="F27" s="1" t="str">
        <f>F26</f>
        <v>Kč</v>
      </c>
      <c r="G27" s="1"/>
      <c r="H27" s="1"/>
      <c r="I27" s="32"/>
      <c r="J27" s="26"/>
      <c r="K27" s="26"/>
      <c r="L27" s="34"/>
    </row>
    <row r="28" spans="1:12" customFormat="1" ht="12.75" x14ac:dyDescent="0.2">
      <c r="C28" s="1"/>
      <c r="D28" s="24" t="s">
        <v>30</v>
      </c>
      <c r="E28" s="33"/>
      <c r="F28" s="1" t="str">
        <f>F26</f>
        <v>Kč</v>
      </c>
      <c r="G28" s="1"/>
      <c r="H28" s="1"/>
      <c r="I28" s="32"/>
      <c r="J28" s="26"/>
      <c r="K28" s="26"/>
      <c r="L28" s="26"/>
    </row>
    <row r="29" spans="1:12" x14ac:dyDescent="0.15">
      <c r="C29" s="35"/>
      <c r="D29" s="35"/>
      <c r="E29" s="35"/>
      <c r="F29" s="35"/>
      <c r="G29" s="35"/>
      <c r="H29" s="35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89"/>
  <sheetViews>
    <sheetView tabSelected="1" topLeftCell="C1" zoomScale="130" zoomScaleNormal="130" workbookViewId="0">
      <pane ySplit="4" topLeftCell="A5" activePane="bottomLeft" state="frozen"/>
      <selection pane="bottomLeft" activeCell="I89" sqref="I8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45</v>
      </c>
    </row>
    <row r="2" spans="1:22" ht="15.75" x14ac:dyDescent="0.15">
      <c r="B2" s="54"/>
      <c r="C2" s="54"/>
      <c r="D2" s="36"/>
      <c r="E2" s="36"/>
      <c r="F2" s="19" t="s">
        <v>46</v>
      </c>
      <c r="G2" s="36"/>
      <c r="H2" s="38"/>
      <c r="I2" s="57"/>
      <c r="J2" s="37"/>
      <c r="K2" s="38"/>
      <c r="L2" s="38"/>
      <c r="M2" s="38"/>
      <c r="N2" s="38"/>
      <c r="O2" s="37"/>
      <c r="P2" s="37"/>
      <c r="Q2" s="37"/>
      <c r="S2" s="7"/>
      <c r="V2" s="3"/>
    </row>
    <row r="3" spans="1:22" ht="7.5" customHeight="1" x14ac:dyDescent="0.15">
      <c r="A3" s="6"/>
      <c r="B3" s="55"/>
      <c r="C3" s="54"/>
      <c r="D3" s="56"/>
      <c r="E3" s="36"/>
      <c r="F3" s="36"/>
      <c r="G3" s="36"/>
      <c r="H3" s="38"/>
      <c r="I3" s="57"/>
      <c r="J3" s="37"/>
      <c r="K3" s="39"/>
      <c r="L3" s="39"/>
      <c r="M3" s="39"/>
      <c r="N3" s="39"/>
      <c r="O3" s="40"/>
      <c r="P3" s="40"/>
      <c r="Q3" s="40"/>
      <c r="R3" s="8"/>
    </row>
    <row r="4" spans="1:22" ht="11.25" x14ac:dyDescent="0.2">
      <c r="A4" s="4"/>
      <c r="B4" s="58"/>
      <c r="C4" s="58" t="s">
        <v>2</v>
      </c>
      <c r="D4" s="41" t="s">
        <v>3</v>
      </c>
      <c r="E4" s="41" t="s">
        <v>4</v>
      </c>
      <c r="F4" s="41" t="s">
        <v>1</v>
      </c>
      <c r="G4" s="41" t="s">
        <v>5</v>
      </c>
      <c r="H4" s="43" t="s">
        <v>6</v>
      </c>
      <c r="I4" s="59" t="s">
        <v>14</v>
      </c>
      <c r="J4" s="42" t="s">
        <v>7</v>
      </c>
      <c r="K4" s="43" t="s">
        <v>8</v>
      </c>
      <c r="L4" s="43" t="s">
        <v>9</v>
      </c>
      <c r="M4" s="43" t="s">
        <v>10</v>
      </c>
      <c r="N4" s="43" t="s">
        <v>11</v>
      </c>
      <c r="O4" s="42" t="s">
        <v>12</v>
      </c>
      <c r="P4" s="42" t="s">
        <v>0</v>
      </c>
      <c r="Q4" s="42" t="s">
        <v>13</v>
      </c>
      <c r="R4" s="6"/>
      <c r="S4" s="8"/>
    </row>
    <row r="5" spans="1:22" ht="7.5" customHeight="1" x14ac:dyDescent="0.15">
      <c r="B5" s="54"/>
      <c r="C5" s="54"/>
      <c r="D5" s="36"/>
      <c r="E5" s="36"/>
      <c r="F5" s="36"/>
      <c r="G5" s="36"/>
      <c r="H5" s="38"/>
      <c r="I5" s="57"/>
      <c r="J5" s="37"/>
      <c r="K5" s="38"/>
      <c r="L5" s="38"/>
      <c r="M5" s="38"/>
      <c r="N5" s="38"/>
      <c r="O5" s="37"/>
      <c r="P5" s="37"/>
      <c r="Q5" s="37"/>
      <c r="R5" s="8"/>
    </row>
    <row r="6" spans="1:22" ht="12" x14ac:dyDescent="0.2">
      <c r="A6" s="44" t="s">
        <v>31</v>
      </c>
      <c r="B6" s="60">
        <v>1</v>
      </c>
      <c r="C6" s="61"/>
      <c r="D6" s="62" t="s">
        <v>47</v>
      </c>
      <c r="E6" s="62"/>
      <c r="F6" s="45"/>
      <c r="G6" s="62"/>
      <c r="H6" s="63"/>
      <c r="I6" s="64"/>
      <c r="J6" s="46"/>
      <c r="K6" s="63"/>
      <c r="L6" s="47">
        <f>SUBTOTAL(9,L7:L88)</f>
        <v>0.18104750799999997</v>
      </c>
      <c r="M6" s="63"/>
      <c r="N6" s="47">
        <f>SUBTOTAL(9,N7:N88)</f>
        <v>1.8957599999999998E-2</v>
      </c>
      <c r="O6" s="65"/>
      <c r="P6" s="46">
        <f>SUBTOTAL(9,P7:P88)</f>
        <v>0</v>
      </c>
      <c r="Q6" s="46">
        <f>SUBTOTAL(9,Q7:Q88)</f>
        <v>0</v>
      </c>
      <c r="R6" s="6"/>
      <c r="S6" s="8"/>
      <c r="T6" s="8"/>
    </row>
    <row r="7" spans="1:22" ht="12" outlineLevel="1" x14ac:dyDescent="0.2">
      <c r="A7" s="48" t="s">
        <v>32</v>
      </c>
      <c r="B7" s="66">
        <v>2</v>
      </c>
      <c r="C7" s="67"/>
      <c r="D7" s="68" t="s">
        <v>48</v>
      </c>
      <c r="E7" s="68"/>
      <c r="F7" s="69" t="s">
        <v>115</v>
      </c>
      <c r="G7" s="68"/>
      <c r="H7" s="70"/>
      <c r="I7" s="71"/>
      <c r="J7" s="49">
        <f>SUBTOTAL(9,J8:J43)</f>
        <v>0</v>
      </c>
      <c r="K7" s="70"/>
      <c r="L7" s="50">
        <f>SUBTOTAL(9,L8:L49)</f>
        <v>6.0674819999999997E-2</v>
      </c>
      <c r="M7" s="70"/>
      <c r="N7" s="50">
        <f>SUBTOTAL(9,N8:N49)</f>
        <v>6.3191999999999996E-3</v>
      </c>
      <c r="O7" s="72"/>
      <c r="P7" s="49">
        <f>SUBTOTAL(9,P8:P49)</f>
        <v>0</v>
      </c>
      <c r="Q7" s="49">
        <f>SUBTOTAL(9,Q8:Q49)</f>
        <v>0</v>
      </c>
      <c r="R7" s="6"/>
      <c r="S7" s="8"/>
      <c r="T7" s="8"/>
    </row>
    <row r="8" spans="1:22" ht="11.25" outlineLevel="2" x14ac:dyDescent="0.2">
      <c r="A8" s="51" t="s">
        <v>33</v>
      </c>
      <c r="B8" s="73">
        <v>3</v>
      </c>
      <c r="C8" s="74"/>
      <c r="D8" s="75" t="s">
        <v>49</v>
      </c>
      <c r="E8" s="75"/>
      <c r="F8" s="76" t="s">
        <v>34</v>
      </c>
      <c r="G8" s="75"/>
      <c r="H8" s="77"/>
      <c r="I8" s="78"/>
      <c r="J8" s="52">
        <f>SUBTOTAL(9,J9:J20)</f>
        <v>0</v>
      </c>
      <c r="K8" s="77"/>
      <c r="L8" s="53">
        <f>SUBTOTAL(9,L9:L20)</f>
        <v>0</v>
      </c>
      <c r="M8" s="77"/>
      <c r="N8" s="53">
        <f>SUBTOTAL(9,N9:N20)</f>
        <v>0</v>
      </c>
      <c r="O8" s="79"/>
      <c r="P8" s="52">
        <f>SUBTOTAL(9,P9:P20)</f>
        <v>0</v>
      </c>
      <c r="Q8" s="52">
        <f>SUBTOTAL(9,Q9:Q20)</f>
        <v>0</v>
      </c>
      <c r="R8" s="6"/>
      <c r="S8" s="8"/>
      <c r="T8" s="8"/>
    </row>
    <row r="9" spans="1:22" ht="11.25" outlineLevel="3" x14ac:dyDescent="0.2">
      <c r="A9" s="10"/>
      <c r="B9" s="80"/>
      <c r="C9" s="81">
        <v>37</v>
      </c>
      <c r="D9" s="82" t="s">
        <v>50</v>
      </c>
      <c r="E9" s="83" t="s">
        <v>51</v>
      </c>
      <c r="F9" s="84" t="s">
        <v>52</v>
      </c>
      <c r="G9" s="82" t="s">
        <v>53</v>
      </c>
      <c r="H9" s="85">
        <v>1</v>
      </c>
      <c r="I9" s="86"/>
      <c r="J9" s="87">
        <f t="shared" ref="J9:J19" si="0">H9*I9</f>
        <v>0</v>
      </c>
      <c r="K9" s="85"/>
      <c r="L9" s="85">
        <f t="shared" ref="L9:L19" si="1">H9*K9</f>
        <v>0</v>
      </c>
      <c r="M9" s="85"/>
      <c r="N9" s="85">
        <f t="shared" ref="N9:N19" si="2">H9*M9</f>
        <v>0</v>
      </c>
      <c r="O9" s="87">
        <v>21</v>
      </c>
      <c r="P9" s="87">
        <f t="shared" ref="P9:P19" si="3">J9*(O9/100)</f>
        <v>0</v>
      </c>
      <c r="Q9" s="87">
        <f t="shared" ref="Q9:Q19" si="4">J9+P9</f>
        <v>0</v>
      </c>
      <c r="R9" s="8"/>
      <c r="S9" s="8"/>
      <c r="T9" s="8"/>
    </row>
    <row r="10" spans="1:22" ht="22.5" outlineLevel="3" x14ac:dyDescent="0.2">
      <c r="A10" s="10"/>
      <c r="B10" s="80"/>
      <c r="C10" s="81">
        <v>16</v>
      </c>
      <c r="D10" s="82" t="s">
        <v>50</v>
      </c>
      <c r="E10" s="83" t="s">
        <v>54</v>
      </c>
      <c r="F10" s="84" t="s">
        <v>55</v>
      </c>
      <c r="G10" s="82" t="s">
        <v>56</v>
      </c>
      <c r="H10" s="85">
        <v>226.57000000000002</v>
      </c>
      <c r="I10" s="86"/>
      <c r="J10" s="87">
        <f t="shared" si="0"/>
        <v>0</v>
      </c>
      <c r="K10" s="85"/>
      <c r="L10" s="85">
        <f t="shared" si="1"/>
        <v>0</v>
      </c>
      <c r="M10" s="85"/>
      <c r="N10" s="85">
        <f t="shared" si="2"/>
        <v>0</v>
      </c>
      <c r="O10" s="87">
        <v>21</v>
      </c>
      <c r="P10" s="87">
        <f t="shared" si="3"/>
        <v>0</v>
      </c>
      <c r="Q10" s="87">
        <f t="shared" si="4"/>
        <v>0</v>
      </c>
      <c r="R10" s="8"/>
      <c r="S10" s="8"/>
      <c r="T10" s="8"/>
    </row>
    <row r="11" spans="1:22" ht="22.5" outlineLevel="3" x14ac:dyDescent="0.2">
      <c r="A11" s="10"/>
      <c r="B11" s="80"/>
      <c r="C11" s="81">
        <v>17</v>
      </c>
      <c r="D11" s="82" t="s">
        <v>50</v>
      </c>
      <c r="E11" s="83" t="s">
        <v>57</v>
      </c>
      <c r="F11" s="84" t="s">
        <v>58</v>
      </c>
      <c r="G11" s="82" t="s">
        <v>56</v>
      </c>
      <c r="H11" s="85">
        <v>6797.1</v>
      </c>
      <c r="I11" s="86"/>
      <c r="J11" s="87">
        <f t="shared" si="0"/>
        <v>0</v>
      </c>
      <c r="K11" s="85"/>
      <c r="L11" s="85">
        <f t="shared" si="1"/>
        <v>0</v>
      </c>
      <c r="M11" s="85"/>
      <c r="N11" s="85">
        <f t="shared" si="2"/>
        <v>0</v>
      </c>
      <c r="O11" s="87">
        <v>21</v>
      </c>
      <c r="P11" s="87">
        <f t="shared" si="3"/>
        <v>0</v>
      </c>
      <c r="Q11" s="87">
        <f t="shared" si="4"/>
        <v>0</v>
      </c>
      <c r="R11" s="8"/>
      <c r="S11" s="8"/>
      <c r="T11" s="8"/>
    </row>
    <row r="12" spans="1:22" ht="22.5" outlineLevel="3" x14ac:dyDescent="0.2">
      <c r="A12" s="10"/>
      <c r="B12" s="80"/>
      <c r="C12" s="81">
        <v>18</v>
      </c>
      <c r="D12" s="82" t="s">
        <v>50</v>
      </c>
      <c r="E12" s="83" t="s">
        <v>59</v>
      </c>
      <c r="F12" s="84" t="s">
        <v>60</v>
      </c>
      <c r="G12" s="82" t="s">
        <v>61</v>
      </c>
      <c r="H12" s="85">
        <v>1</v>
      </c>
      <c r="I12" s="86"/>
      <c r="J12" s="87">
        <f t="shared" si="0"/>
        <v>0</v>
      </c>
      <c r="K12" s="85"/>
      <c r="L12" s="85">
        <f t="shared" si="1"/>
        <v>0</v>
      </c>
      <c r="M12" s="85"/>
      <c r="N12" s="85">
        <f t="shared" si="2"/>
        <v>0</v>
      </c>
      <c r="O12" s="87">
        <v>21</v>
      </c>
      <c r="P12" s="87">
        <f t="shared" si="3"/>
        <v>0</v>
      </c>
      <c r="Q12" s="87">
        <f t="shared" si="4"/>
        <v>0</v>
      </c>
      <c r="R12" s="8"/>
      <c r="S12" s="8"/>
      <c r="T12" s="8"/>
    </row>
    <row r="13" spans="1:22" ht="22.5" outlineLevel="3" x14ac:dyDescent="0.2">
      <c r="A13" s="10"/>
      <c r="B13" s="80"/>
      <c r="C13" s="81">
        <v>19</v>
      </c>
      <c r="D13" s="82" t="s">
        <v>50</v>
      </c>
      <c r="E13" s="83" t="s">
        <v>62</v>
      </c>
      <c r="F13" s="84" t="s">
        <v>63</v>
      </c>
      <c r="G13" s="82" t="s">
        <v>56</v>
      </c>
      <c r="H13" s="85">
        <v>226.57</v>
      </c>
      <c r="I13" s="86"/>
      <c r="J13" s="87">
        <f t="shared" si="0"/>
        <v>0</v>
      </c>
      <c r="K13" s="85"/>
      <c r="L13" s="85">
        <f t="shared" si="1"/>
        <v>0</v>
      </c>
      <c r="M13" s="85"/>
      <c r="N13" s="85">
        <f t="shared" si="2"/>
        <v>0</v>
      </c>
      <c r="O13" s="87">
        <v>21</v>
      </c>
      <c r="P13" s="87">
        <f t="shared" si="3"/>
        <v>0</v>
      </c>
      <c r="Q13" s="87">
        <f t="shared" si="4"/>
        <v>0</v>
      </c>
      <c r="R13" s="8"/>
      <c r="S13" s="8"/>
      <c r="T13" s="8"/>
    </row>
    <row r="14" spans="1:22" ht="11.25" outlineLevel="3" x14ac:dyDescent="0.2">
      <c r="A14" s="10"/>
      <c r="B14" s="80"/>
      <c r="C14" s="81">
        <v>20</v>
      </c>
      <c r="D14" s="82" t="s">
        <v>50</v>
      </c>
      <c r="E14" s="83" t="s">
        <v>64</v>
      </c>
      <c r="F14" s="84" t="s">
        <v>65</v>
      </c>
      <c r="G14" s="82" t="s">
        <v>56</v>
      </c>
      <c r="H14" s="85">
        <v>4</v>
      </c>
      <c r="I14" s="86"/>
      <c r="J14" s="87">
        <f t="shared" si="0"/>
        <v>0</v>
      </c>
      <c r="K14" s="85"/>
      <c r="L14" s="85">
        <f t="shared" si="1"/>
        <v>0</v>
      </c>
      <c r="M14" s="85"/>
      <c r="N14" s="85">
        <f t="shared" si="2"/>
        <v>0</v>
      </c>
      <c r="O14" s="87">
        <v>21</v>
      </c>
      <c r="P14" s="87">
        <f t="shared" si="3"/>
        <v>0</v>
      </c>
      <c r="Q14" s="87">
        <f t="shared" si="4"/>
        <v>0</v>
      </c>
      <c r="R14" s="8"/>
      <c r="S14" s="8"/>
      <c r="T14" s="8"/>
    </row>
    <row r="15" spans="1:22" ht="11.25" outlineLevel="3" x14ac:dyDescent="0.2">
      <c r="A15" s="10"/>
      <c r="B15" s="80"/>
      <c r="C15" s="81">
        <v>21</v>
      </c>
      <c r="D15" s="82" t="s">
        <v>50</v>
      </c>
      <c r="E15" s="83" t="s">
        <v>66</v>
      </c>
      <c r="F15" s="84" t="s">
        <v>67</v>
      </c>
      <c r="G15" s="82" t="s">
        <v>56</v>
      </c>
      <c r="H15" s="85">
        <v>120</v>
      </c>
      <c r="I15" s="86"/>
      <c r="J15" s="87">
        <f t="shared" si="0"/>
        <v>0</v>
      </c>
      <c r="K15" s="85"/>
      <c r="L15" s="85">
        <f t="shared" si="1"/>
        <v>0</v>
      </c>
      <c r="M15" s="85"/>
      <c r="N15" s="85">
        <f t="shared" si="2"/>
        <v>0</v>
      </c>
      <c r="O15" s="87">
        <v>21</v>
      </c>
      <c r="P15" s="87">
        <f t="shared" si="3"/>
        <v>0</v>
      </c>
      <c r="Q15" s="87">
        <f t="shared" si="4"/>
        <v>0</v>
      </c>
      <c r="R15" s="8"/>
      <c r="S15" s="8"/>
      <c r="T15" s="8"/>
    </row>
    <row r="16" spans="1:22" ht="11.25" outlineLevel="3" x14ac:dyDescent="0.2">
      <c r="A16" s="10"/>
      <c r="B16" s="80"/>
      <c r="C16" s="81">
        <v>22</v>
      </c>
      <c r="D16" s="82" t="s">
        <v>50</v>
      </c>
      <c r="E16" s="83" t="s">
        <v>68</v>
      </c>
      <c r="F16" s="84" t="s">
        <v>69</v>
      </c>
      <c r="G16" s="82" t="s">
        <v>56</v>
      </c>
      <c r="H16" s="85">
        <v>4</v>
      </c>
      <c r="I16" s="86"/>
      <c r="J16" s="87">
        <f t="shared" si="0"/>
        <v>0</v>
      </c>
      <c r="K16" s="85"/>
      <c r="L16" s="85">
        <f t="shared" si="1"/>
        <v>0</v>
      </c>
      <c r="M16" s="85"/>
      <c r="N16" s="85">
        <f t="shared" si="2"/>
        <v>0</v>
      </c>
      <c r="O16" s="87">
        <v>21</v>
      </c>
      <c r="P16" s="87">
        <f t="shared" si="3"/>
        <v>0</v>
      </c>
      <c r="Q16" s="87">
        <f t="shared" si="4"/>
        <v>0</v>
      </c>
      <c r="R16" s="8"/>
      <c r="S16" s="8"/>
      <c r="T16" s="8"/>
    </row>
    <row r="17" spans="1:20" ht="11.25" outlineLevel="3" x14ac:dyDescent="0.2">
      <c r="A17" s="10"/>
      <c r="B17" s="80"/>
      <c r="C17" s="81">
        <v>23</v>
      </c>
      <c r="D17" s="82" t="s">
        <v>50</v>
      </c>
      <c r="E17" s="83" t="s">
        <v>70</v>
      </c>
      <c r="F17" s="84" t="s">
        <v>71</v>
      </c>
      <c r="G17" s="82" t="s">
        <v>56</v>
      </c>
      <c r="H17" s="85">
        <v>226.57</v>
      </c>
      <c r="I17" s="86"/>
      <c r="J17" s="87">
        <f t="shared" si="0"/>
        <v>0</v>
      </c>
      <c r="K17" s="85"/>
      <c r="L17" s="85">
        <f t="shared" si="1"/>
        <v>0</v>
      </c>
      <c r="M17" s="85"/>
      <c r="N17" s="85">
        <f t="shared" si="2"/>
        <v>0</v>
      </c>
      <c r="O17" s="87">
        <v>21</v>
      </c>
      <c r="P17" s="87">
        <f t="shared" si="3"/>
        <v>0</v>
      </c>
      <c r="Q17" s="87">
        <f t="shared" si="4"/>
        <v>0</v>
      </c>
      <c r="R17" s="8"/>
      <c r="S17" s="8"/>
      <c r="T17" s="8"/>
    </row>
    <row r="18" spans="1:20" ht="11.25" outlineLevel="3" x14ac:dyDescent="0.2">
      <c r="A18" s="10"/>
      <c r="B18" s="80"/>
      <c r="C18" s="81">
        <v>24</v>
      </c>
      <c r="D18" s="82" t="s">
        <v>50</v>
      </c>
      <c r="E18" s="83" t="s">
        <v>72</v>
      </c>
      <c r="F18" s="84" t="s">
        <v>73</v>
      </c>
      <c r="G18" s="82" t="s">
        <v>56</v>
      </c>
      <c r="H18" s="85">
        <v>6797.1</v>
      </c>
      <c r="I18" s="86"/>
      <c r="J18" s="87">
        <f t="shared" si="0"/>
        <v>0</v>
      </c>
      <c r="K18" s="85"/>
      <c r="L18" s="85">
        <f t="shared" si="1"/>
        <v>0</v>
      </c>
      <c r="M18" s="85"/>
      <c r="N18" s="85">
        <f t="shared" si="2"/>
        <v>0</v>
      </c>
      <c r="O18" s="87">
        <v>21</v>
      </c>
      <c r="P18" s="87">
        <f t="shared" si="3"/>
        <v>0</v>
      </c>
      <c r="Q18" s="87">
        <f t="shared" si="4"/>
        <v>0</v>
      </c>
      <c r="R18" s="8"/>
      <c r="S18" s="8"/>
      <c r="T18" s="8"/>
    </row>
    <row r="19" spans="1:20" ht="11.25" outlineLevel="3" x14ac:dyDescent="0.2">
      <c r="A19" s="10"/>
      <c r="B19" s="80"/>
      <c r="C19" s="81">
        <v>25</v>
      </c>
      <c r="D19" s="82" t="s">
        <v>50</v>
      </c>
      <c r="E19" s="83" t="s">
        <v>74</v>
      </c>
      <c r="F19" s="84" t="s">
        <v>75</v>
      </c>
      <c r="G19" s="82" t="s">
        <v>56</v>
      </c>
      <c r="H19" s="85">
        <v>226.57</v>
      </c>
      <c r="I19" s="86"/>
      <c r="J19" s="87">
        <f t="shared" si="0"/>
        <v>0</v>
      </c>
      <c r="K19" s="85"/>
      <c r="L19" s="85">
        <f t="shared" si="1"/>
        <v>0</v>
      </c>
      <c r="M19" s="85"/>
      <c r="N19" s="85">
        <f t="shared" si="2"/>
        <v>0</v>
      </c>
      <c r="O19" s="87">
        <v>21</v>
      </c>
      <c r="P19" s="87">
        <f t="shared" si="3"/>
        <v>0</v>
      </c>
      <c r="Q19" s="87">
        <f t="shared" si="4"/>
        <v>0</v>
      </c>
      <c r="R19" s="8"/>
      <c r="S19" s="8"/>
      <c r="T19" s="8"/>
    </row>
    <row r="20" spans="1:20" outlineLevel="3" x14ac:dyDescent="0.15">
      <c r="B20" s="6"/>
      <c r="C20" s="6"/>
      <c r="D20" s="6"/>
      <c r="E20" s="6"/>
      <c r="F20" s="6"/>
      <c r="G20" s="6"/>
      <c r="H20" s="6"/>
      <c r="I20" s="8"/>
      <c r="J20" s="8"/>
      <c r="K20" s="6"/>
      <c r="L20" s="6"/>
      <c r="M20" s="6"/>
      <c r="N20" s="6"/>
      <c r="O20" s="6"/>
      <c r="P20" s="8"/>
      <c r="Q20" s="8"/>
    </row>
    <row r="21" spans="1:20" ht="11.25" outlineLevel="2" x14ac:dyDescent="0.2">
      <c r="A21" s="51" t="s">
        <v>35</v>
      </c>
      <c r="B21" s="73">
        <v>3</v>
      </c>
      <c r="C21" s="74"/>
      <c r="D21" s="75" t="s">
        <v>49</v>
      </c>
      <c r="E21" s="75"/>
      <c r="F21" s="76" t="s">
        <v>36</v>
      </c>
      <c r="G21" s="75"/>
      <c r="H21" s="77"/>
      <c r="I21" s="78"/>
      <c r="J21" s="52">
        <f>SUBTOTAL(9,J22:J23)</f>
        <v>0</v>
      </c>
      <c r="K21" s="77"/>
      <c r="L21" s="53">
        <f>SUBTOTAL(9,L22:L23)</f>
        <v>0</v>
      </c>
      <c r="M21" s="77"/>
      <c r="N21" s="53">
        <f>SUBTOTAL(9,N22:N23)</f>
        <v>0</v>
      </c>
      <c r="O21" s="79"/>
      <c r="P21" s="52">
        <f>SUBTOTAL(9,P22:P23)</f>
        <v>0</v>
      </c>
      <c r="Q21" s="52">
        <f>SUBTOTAL(9,Q22:Q23)</f>
        <v>0</v>
      </c>
      <c r="R21" s="6"/>
      <c r="S21" s="8"/>
      <c r="T21" s="8"/>
    </row>
    <row r="22" spans="1:20" ht="11.25" outlineLevel="3" x14ac:dyDescent="0.2">
      <c r="A22" s="10"/>
      <c r="B22" s="80"/>
      <c r="C22" s="81">
        <v>33</v>
      </c>
      <c r="D22" s="82" t="s">
        <v>50</v>
      </c>
      <c r="E22" s="83" t="s">
        <v>76</v>
      </c>
      <c r="F22" s="84" t="s">
        <v>77</v>
      </c>
      <c r="G22" s="82" t="s">
        <v>53</v>
      </c>
      <c r="H22" s="85">
        <v>1</v>
      </c>
      <c r="I22" s="86"/>
      <c r="J22" s="87">
        <f>H22*I22</f>
        <v>0</v>
      </c>
      <c r="K22" s="85"/>
      <c r="L22" s="85">
        <f>H22*K22</f>
        <v>0</v>
      </c>
      <c r="M22" s="85"/>
      <c r="N22" s="85">
        <f>H22*M22</f>
        <v>0</v>
      </c>
      <c r="O22" s="87">
        <v>21</v>
      </c>
      <c r="P22" s="87">
        <f>J22*(O22/100)</f>
        <v>0</v>
      </c>
      <c r="Q22" s="87">
        <f>J22+P22</f>
        <v>0</v>
      </c>
      <c r="R22" s="8"/>
      <c r="S22" s="8"/>
      <c r="T22" s="8"/>
    </row>
    <row r="23" spans="1:20" outlineLevel="3" x14ac:dyDescent="0.15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1.25" outlineLevel="2" x14ac:dyDescent="0.2">
      <c r="A24" s="51" t="s">
        <v>37</v>
      </c>
      <c r="B24" s="73">
        <v>3</v>
      </c>
      <c r="C24" s="74"/>
      <c r="D24" s="75" t="s">
        <v>49</v>
      </c>
      <c r="E24" s="75"/>
      <c r="F24" s="76" t="s">
        <v>121</v>
      </c>
      <c r="G24" s="75"/>
      <c r="H24" s="77"/>
      <c r="I24" s="78"/>
      <c r="J24" s="52">
        <f>SUBTOTAL(9,J25:J41)</f>
        <v>0</v>
      </c>
      <c r="K24" s="77"/>
      <c r="L24" s="53">
        <f>SUBTOTAL(9,L25:L41)</f>
        <v>6.0674819999999997E-2</v>
      </c>
      <c r="M24" s="77"/>
      <c r="N24" s="53">
        <f>SUBTOTAL(9,N25:N41)</f>
        <v>6.3191999999999996E-3</v>
      </c>
      <c r="O24" s="79"/>
      <c r="P24" s="52">
        <f>SUBTOTAL(9,P25:P41)</f>
        <v>0</v>
      </c>
      <c r="Q24" s="52">
        <f>SUBTOTAL(9,Q25:Q41)</f>
        <v>0</v>
      </c>
      <c r="R24" s="6"/>
      <c r="S24" s="8"/>
      <c r="T24" s="8"/>
    </row>
    <row r="25" spans="1:20" ht="11.25" outlineLevel="3" x14ac:dyDescent="0.2">
      <c r="A25" s="10"/>
      <c r="B25" s="80"/>
      <c r="C25" s="81">
        <v>1</v>
      </c>
      <c r="D25" s="82" t="s">
        <v>50</v>
      </c>
      <c r="E25" s="83" t="s">
        <v>78</v>
      </c>
      <c r="F25" s="84" t="s">
        <v>79</v>
      </c>
      <c r="G25" s="82" t="s">
        <v>80</v>
      </c>
      <c r="H25" s="85">
        <v>210.64</v>
      </c>
      <c r="I25" s="86"/>
      <c r="J25" s="87">
        <f t="shared" ref="J25:J40" si="5">H25*I25</f>
        <v>0</v>
      </c>
      <c r="K25" s="85"/>
      <c r="L25" s="85">
        <f t="shared" ref="L25:L40" si="6">H25*K25</f>
        <v>0</v>
      </c>
      <c r="M25" s="85">
        <v>3.0000000000000001E-5</v>
      </c>
      <c r="N25" s="85">
        <f t="shared" ref="N25:N40" si="7">H25*M25</f>
        <v>6.3191999999999996E-3</v>
      </c>
      <c r="O25" s="87">
        <v>21</v>
      </c>
      <c r="P25" s="87">
        <f t="shared" ref="P25:P40" si="8">J25*(O25/100)</f>
        <v>0</v>
      </c>
      <c r="Q25" s="87">
        <f t="shared" ref="Q25:Q40" si="9">J25+P25</f>
        <v>0</v>
      </c>
      <c r="R25" s="8"/>
      <c r="S25" s="8"/>
      <c r="T25" s="8"/>
    </row>
    <row r="26" spans="1:20" ht="11.25" outlineLevel="3" x14ac:dyDescent="0.2">
      <c r="A26" s="10"/>
      <c r="B26" s="80"/>
      <c r="C26" s="81">
        <v>3</v>
      </c>
      <c r="D26" s="82" t="s">
        <v>50</v>
      </c>
      <c r="E26" s="83" t="s">
        <v>81</v>
      </c>
      <c r="F26" s="84" t="s">
        <v>82</v>
      </c>
      <c r="G26" s="82" t="s">
        <v>56</v>
      </c>
      <c r="H26" s="85">
        <v>188.19200000000001</v>
      </c>
      <c r="I26" s="86"/>
      <c r="J26" s="87">
        <f t="shared" si="5"/>
        <v>0</v>
      </c>
      <c r="K26" s="85"/>
      <c r="L26" s="85">
        <f t="shared" si="6"/>
        <v>0</v>
      </c>
      <c r="M26" s="85"/>
      <c r="N26" s="85">
        <f t="shared" si="7"/>
        <v>0</v>
      </c>
      <c r="O26" s="87">
        <v>21</v>
      </c>
      <c r="P26" s="87">
        <f t="shared" si="8"/>
        <v>0</v>
      </c>
      <c r="Q26" s="87">
        <f t="shared" si="9"/>
        <v>0</v>
      </c>
      <c r="R26" s="8"/>
      <c r="S26" s="8"/>
      <c r="T26" s="8"/>
    </row>
    <row r="27" spans="1:20" ht="11.25" outlineLevel="3" x14ac:dyDescent="0.2">
      <c r="A27" s="10"/>
      <c r="B27" s="80"/>
      <c r="C27" s="81">
        <v>4</v>
      </c>
      <c r="D27" s="82" t="s">
        <v>50</v>
      </c>
      <c r="E27" s="83" t="s">
        <v>83</v>
      </c>
      <c r="F27" s="84" t="s">
        <v>84</v>
      </c>
      <c r="G27" s="82" t="s">
        <v>56</v>
      </c>
      <c r="H27" s="85">
        <v>94.096399999999988</v>
      </c>
      <c r="I27" s="86"/>
      <c r="J27" s="87">
        <f t="shared" si="5"/>
        <v>0</v>
      </c>
      <c r="K27" s="85">
        <v>6.0000000000000002E-5</v>
      </c>
      <c r="L27" s="85">
        <f t="shared" si="6"/>
        <v>5.6457839999999992E-3</v>
      </c>
      <c r="M27" s="85"/>
      <c r="N27" s="85">
        <f t="shared" si="7"/>
        <v>0</v>
      </c>
      <c r="O27" s="87">
        <v>21</v>
      </c>
      <c r="P27" s="87">
        <f t="shared" si="8"/>
        <v>0</v>
      </c>
      <c r="Q27" s="87">
        <f t="shared" si="9"/>
        <v>0</v>
      </c>
      <c r="R27" s="8"/>
      <c r="S27" s="8"/>
      <c r="T27" s="8"/>
    </row>
    <row r="28" spans="1:20" ht="11.25" outlineLevel="3" x14ac:dyDescent="0.2">
      <c r="A28" s="10"/>
      <c r="B28" s="80"/>
      <c r="C28" s="81">
        <v>5</v>
      </c>
      <c r="D28" s="82" t="s">
        <v>50</v>
      </c>
      <c r="E28" s="83" t="s">
        <v>85</v>
      </c>
      <c r="F28" s="84" t="s">
        <v>86</v>
      </c>
      <c r="G28" s="82" t="s">
        <v>56</v>
      </c>
      <c r="H28" s="85">
        <v>94.096000000000004</v>
      </c>
      <c r="I28" s="86"/>
      <c r="J28" s="87">
        <f t="shared" si="5"/>
        <v>0</v>
      </c>
      <c r="K28" s="85">
        <v>1.1E-4</v>
      </c>
      <c r="L28" s="85">
        <f t="shared" si="6"/>
        <v>1.035056E-2</v>
      </c>
      <c r="M28" s="85"/>
      <c r="N28" s="85">
        <f t="shared" si="7"/>
        <v>0</v>
      </c>
      <c r="O28" s="87">
        <v>21</v>
      </c>
      <c r="P28" s="87">
        <f t="shared" si="8"/>
        <v>0</v>
      </c>
      <c r="Q28" s="87">
        <f t="shared" si="9"/>
        <v>0</v>
      </c>
      <c r="R28" s="8"/>
      <c r="S28" s="8"/>
      <c r="T28" s="8"/>
    </row>
    <row r="29" spans="1:20" ht="11.25" outlineLevel="3" x14ac:dyDescent="0.2">
      <c r="A29" s="10"/>
      <c r="B29" s="80"/>
      <c r="C29" s="81">
        <v>6</v>
      </c>
      <c r="D29" s="82" t="s">
        <v>50</v>
      </c>
      <c r="E29" s="83" t="s">
        <v>87</v>
      </c>
      <c r="F29" s="84" t="s">
        <v>88</v>
      </c>
      <c r="G29" s="82" t="s">
        <v>56</v>
      </c>
      <c r="H29" s="85">
        <v>94.096000000000004</v>
      </c>
      <c r="I29" s="86"/>
      <c r="J29" s="87">
        <f t="shared" si="5"/>
        <v>0</v>
      </c>
      <c r="K29" s="85">
        <v>1.2999999999999999E-4</v>
      </c>
      <c r="L29" s="85">
        <f t="shared" si="6"/>
        <v>1.2232479999999999E-2</v>
      </c>
      <c r="M29" s="85"/>
      <c r="N29" s="85">
        <f t="shared" si="7"/>
        <v>0</v>
      </c>
      <c r="O29" s="87">
        <v>21</v>
      </c>
      <c r="P29" s="87">
        <f t="shared" si="8"/>
        <v>0</v>
      </c>
      <c r="Q29" s="87">
        <f t="shared" si="9"/>
        <v>0</v>
      </c>
      <c r="R29" s="8"/>
      <c r="S29" s="8"/>
      <c r="T29" s="8"/>
    </row>
    <row r="30" spans="1:20" ht="11.25" outlineLevel="3" x14ac:dyDescent="0.2">
      <c r="A30" s="10"/>
      <c r="B30" s="80"/>
      <c r="C30" s="81">
        <v>7</v>
      </c>
      <c r="D30" s="82" t="s">
        <v>50</v>
      </c>
      <c r="E30" s="83" t="s">
        <v>89</v>
      </c>
      <c r="F30" s="84" t="s">
        <v>90</v>
      </c>
      <c r="G30" s="82" t="s">
        <v>56</v>
      </c>
      <c r="H30" s="85">
        <v>94.096000000000004</v>
      </c>
      <c r="I30" s="86"/>
      <c r="J30" s="87">
        <f t="shared" si="5"/>
        <v>0</v>
      </c>
      <c r="K30" s="85">
        <v>1.2E-4</v>
      </c>
      <c r="L30" s="85">
        <f t="shared" si="6"/>
        <v>1.1291520000000001E-2</v>
      </c>
      <c r="M30" s="85"/>
      <c r="N30" s="85">
        <f t="shared" si="7"/>
        <v>0</v>
      </c>
      <c r="O30" s="87">
        <v>21</v>
      </c>
      <c r="P30" s="87">
        <f t="shared" si="8"/>
        <v>0</v>
      </c>
      <c r="Q30" s="87">
        <f t="shared" si="9"/>
        <v>0</v>
      </c>
      <c r="R30" s="8"/>
      <c r="S30" s="8"/>
      <c r="T30" s="8"/>
    </row>
    <row r="31" spans="1:20" ht="11.25" outlineLevel="3" x14ac:dyDescent="0.2">
      <c r="A31" s="10"/>
      <c r="B31" s="80"/>
      <c r="C31" s="81">
        <v>8</v>
      </c>
      <c r="D31" s="82" t="s">
        <v>50</v>
      </c>
      <c r="E31" s="83" t="s">
        <v>91</v>
      </c>
      <c r="F31" s="84" t="s">
        <v>92</v>
      </c>
      <c r="G31" s="82" t="s">
        <v>56</v>
      </c>
      <c r="H31" s="85">
        <v>94.096000000000004</v>
      </c>
      <c r="I31" s="86"/>
      <c r="J31" s="87">
        <f t="shared" si="5"/>
        <v>0</v>
      </c>
      <c r="K31" s="85">
        <v>1.3999999999999999E-4</v>
      </c>
      <c r="L31" s="85">
        <f t="shared" si="6"/>
        <v>1.317344E-2</v>
      </c>
      <c r="M31" s="85"/>
      <c r="N31" s="85">
        <f t="shared" si="7"/>
        <v>0</v>
      </c>
      <c r="O31" s="87">
        <v>21</v>
      </c>
      <c r="P31" s="87">
        <f t="shared" si="8"/>
        <v>0</v>
      </c>
      <c r="Q31" s="87">
        <f t="shared" si="9"/>
        <v>0</v>
      </c>
      <c r="R31" s="8"/>
      <c r="S31" s="8"/>
      <c r="T31" s="8"/>
    </row>
    <row r="32" spans="1:20" ht="11.25" outlineLevel="3" x14ac:dyDescent="0.2">
      <c r="A32" s="10"/>
      <c r="B32" s="80"/>
      <c r="C32" s="81">
        <v>34</v>
      </c>
      <c r="D32" s="82" t="s">
        <v>50</v>
      </c>
      <c r="E32" s="83" t="s">
        <v>93</v>
      </c>
      <c r="F32" s="84" t="s">
        <v>94</v>
      </c>
      <c r="G32" s="82" t="s">
        <v>56</v>
      </c>
      <c r="H32" s="85">
        <v>9.41</v>
      </c>
      <c r="I32" s="86"/>
      <c r="J32" s="87">
        <f t="shared" si="5"/>
        <v>0</v>
      </c>
      <c r="K32" s="85">
        <v>3.0000000000000001E-5</v>
      </c>
      <c r="L32" s="85">
        <f t="shared" si="6"/>
        <v>2.8230000000000003E-4</v>
      </c>
      <c r="M32" s="85"/>
      <c r="N32" s="85">
        <f t="shared" si="7"/>
        <v>0</v>
      </c>
      <c r="O32" s="87">
        <v>21</v>
      </c>
      <c r="P32" s="87">
        <f t="shared" si="8"/>
        <v>0</v>
      </c>
      <c r="Q32" s="87">
        <f t="shared" si="9"/>
        <v>0</v>
      </c>
      <c r="R32" s="8"/>
      <c r="S32" s="8"/>
      <c r="T32" s="8"/>
    </row>
    <row r="33" spans="1:20" ht="11.25" outlineLevel="3" x14ac:dyDescent="0.2">
      <c r="A33" s="10"/>
      <c r="B33" s="80"/>
      <c r="C33" s="81">
        <v>35</v>
      </c>
      <c r="D33" s="82" t="s">
        <v>50</v>
      </c>
      <c r="E33" s="83" t="s">
        <v>95</v>
      </c>
      <c r="F33" s="84" t="s">
        <v>96</v>
      </c>
      <c r="G33" s="82" t="s">
        <v>80</v>
      </c>
      <c r="H33" s="85">
        <v>224.06</v>
      </c>
      <c r="I33" s="86"/>
      <c r="J33" s="87">
        <f t="shared" si="5"/>
        <v>0</v>
      </c>
      <c r="K33" s="85"/>
      <c r="L33" s="85">
        <f t="shared" si="6"/>
        <v>0</v>
      </c>
      <c r="M33" s="85"/>
      <c r="N33" s="85">
        <f t="shared" si="7"/>
        <v>0</v>
      </c>
      <c r="O33" s="87">
        <v>21</v>
      </c>
      <c r="P33" s="87">
        <f t="shared" si="8"/>
        <v>0</v>
      </c>
      <c r="Q33" s="87">
        <f t="shared" si="9"/>
        <v>0</v>
      </c>
      <c r="R33" s="8"/>
      <c r="S33" s="8"/>
      <c r="T33" s="8"/>
    </row>
    <row r="34" spans="1:20" ht="11.25" outlineLevel="3" x14ac:dyDescent="0.2">
      <c r="A34" s="10"/>
      <c r="B34" s="80"/>
      <c r="C34" s="81">
        <v>36</v>
      </c>
      <c r="D34" s="82" t="s">
        <v>50</v>
      </c>
      <c r="E34" s="83" t="s">
        <v>119</v>
      </c>
      <c r="F34" s="84" t="s">
        <v>97</v>
      </c>
      <c r="G34" s="82" t="s">
        <v>80</v>
      </c>
      <c r="H34" s="85">
        <v>224.06</v>
      </c>
      <c r="I34" s="86"/>
      <c r="J34" s="87">
        <f t="shared" si="5"/>
        <v>0</v>
      </c>
      <c r="K34" s="85">
        <v>3.0000000000000001E-5</v>
      </c>
      <c r="L34" s="85">
        <f t="shared" si="6"/>
        <v>6.7218E-3</v>
      </c>
      <c r="M34" s="85"/>
      <c r="N34" s="85">
        <f t="shared" si="7"/>
        <v>0</v>
      </c>
      <c r="O34" s="87">
        <v>21</v>
      </c>
      <c r="P34" s="87">
        <f t="shared" si="8"/>
        <v>0</v>
      </c>
      <c r="Q34" s="87">
        <f t="shared" si="9"/>
        <v>0</v>
      </c>
      <c r="R34" s="8"/>
      <c r="S34" s="8"/>
      <c r="T34" s="8"/>
    </row>
    <row r="35" spans="1:20" ht="11.25" outlineLevel="3" x14ac:dyDescent="0.2">
      <c r="A35" s="10"/>
      <c r="B35" s="80"/>
      <c r="C35" s="81">
        <v>10</v>
      </c>
      <c r="D35" s="82" t="s">
        <v>50</v>
      </c>
      <c r="E35" s="83" t="s">
        <v>98</v>
      </c>
      <c r="F35" s="84" t="s">
        <v>99</v>
      </c>
      <c r="G35" s="82" t="s">
        <v>56</v>
      </c>
      <c r="H35" s="85">
        <v>6.9781999999999984</v>
      </c>
      <c r="I35" s="86"/>
      <c r="J35" s="87">
        <f t="shared" si="5"/>
        <v>0</v>
      </c>
      <c r="K35" s="85">
        <v>8.0000000000000007E-5</v>
      </c>
      <c r="L35" s="85">
        <f t="shared" si="6"/>
        <v>5.5825599999999992E-4</v>
      </c>
      <c r="M35" s="85"/>
      <c r="N35" s="85">
        <f t="shared" si="7"/>
        <v>0</v>
      </c>
      <c r="O35" s="87">
        <v>21</v>
      </c>
      <c r="P35" s="87">
        <f t="shared" si="8"/>
        <v>0</v>
      </c>
      <c r="Q35" s="87">
        <f t="shared" si="9"/>
        <v>0</v>
      </c>
      <c r="R35" s="8"/>
      <c r="S35" s="8"/>
      <c r="T35" s="8"/>
    </row>
    <row r="36" spans="1:20" ht="11.25" outlineLevel="3" x14ac:dyDescent="0.2">
      <c r="A36" s="10"/>
      <c r="B36" s="80"/>
      <c r="C36" s="81">
        <v>11</v>
      </c>
      <c r="D36" s="82" t="s">
        <v>50</v>
      </c>
      <c r="E36" s="83" t="s">
        <v>100</v>
      </c>
      <c r="F36" s="84" t="s">
        <v>101</v>
      </c>
      <c r="G36" s="82" t="s">
        <v>80</v>
      </c>
      <c r="H36" s="85">
        <v>26.999999999999996</v>
      </c>
      <c r="I36" s="86"/>
      <c r="J36" s="87">
        <f t="shared" si="5"/>
        <v>0</v>
      </c>
      <c r="K36" s="85"/>
      <c r="L36" s="85">
        <f t="shared" si="6"/>
        <v>0</v>
      </c>
      <c r="M36" s="85"/>
      <c r="N36" s="85">
        <f t="shared" si="7"/>
        <v>0</v>
      </c>
      <c r="O36" s="87">
        <v>21</v>
      </c>
      <c r="P36" s="87">
        <f t="shared" si="8"/>
        <v>0</v>
      </c>
      <c r="Q36" s="87">
        <f t="shared" si="9"/>
        <v>0</v>
      </c>
      <c r="R36" s="8"/>
      <c r="S36" s="8"/>
      <c r="T36" s="8"/>
    </row>
    <row r="37" spans="1:20" ht="11.25" outlineLevel="3" x14ac:dyDescent="0.2">
      <c r="A37" s="10"/>
      <c r="B37" s="80"/>
      <c r="C37" s="81">
        <v>12</v>
      </c>
      <c r="D37" s="82" t="s">
        <v>50</v>
      </c>
      <c r="E37" s="83" t="s">
        <v>102</v>
      </c>
      <c r="F37" s="84" t="s">
        <v>103</v>
      </c>
      <c r="G37" s="82" t="s">
        <v>56</v>
      </c>
      <c r="H37" s="85">
        <v>6.9779999999999998</v>
      </c>
      <c r="I37" s="86"/>
      <c r="J37" s="87">
        <f t="shared" si="5"/>
        <v>0</v>
      </c>
      <c r="K37" s="85"/>
      <c r="L37" s="85">
        <f t="shared" si="6"/>
        <v>0</v>
      </c>
      <c r="M37" s="85"/>
      <c r="N37" s="85">
        <f t="shared" si="7"/>
        <v>0</v>
      </c>
      <c r="O37" s="87">
        <v>21</v>
      </c>
      <c r="P37" s="87">
        <f t="shared" si="8"/>
        <v>0</v>
      </c>
      <c r="Q37" s="87">
        <f t="shared" si="9"/>
        <v>0</v>
      </c>
      <c r="R37" s="8"/>
      <c r="S37" s="8"/>
      <c r="T37" s="8"/>
    </row>
    <row r="38" spans="1:20" ht="11.25" outlineLevel="3" x14ac:dyDescent="0.2">
      <c r="A38" s="10"/>
      <c r="B38" s="80"/>
      <c r="C38" s="81">
        <v>13</v>
      </c>
      <c r="D38" s="82" t="s">
        <v>50</v>
      </c>
      <c r="E38" s="83" t="s">
        <v>104</v>
      </c>
      <c r="F38" s="84" t="s">
        <v>105</v>
      </c>
      <c r="G38" s="82" t="s">
        <v>56</v>
      </c>
      <c r="H38" s="85">
        <v>6.9779999999999998</v>
      </c>
      <c r="I38" s="86"/>
      <c r="J38" s="87">
        <f t="shared" si="5"/>
        <v>0</v>
      </c>
      <c r="K38" s="85"/>
      <c r="L38" s="85">
        <f t="shared" si="6"/>
        <v>0</v>
      </c>
      <c r="M38" s="85"/>
      <c r="N38" s="85">
        <f t="shared" si="7"/>
        <v>0</v>
      </c>
      <c r="O38" s="87">
        <v>21</v>
      </c>
      <c r="P38" s="87">
        <f t="shared" si="8"/>
        <v>0</v>
      </c>
      <c r="Q38" s="87">
        <f t="shared" si="9"/>
        <v>0</v>
      </c>
      <c r="R38" s="8"/>
      <c r="S38" s="8"/>
      <c r="T38" s="8"/>
    </row>
    <row r="39" spans="1:20" ht="11.25" outlineLevel="3" x14ac:dyDescent="0.2">
      <c r="A39" s="10"/>
      <c r="B39" s="80"/>
      <c r="C39" s="81">
        <v>14</v>
      </c>
      <c r="D39" s="82" t="s">
        <v>50</v>
      </c>
      <c r="E39" s="83" t="s">
        <v>106</v>
      </c>
      <c r="F39" s="84" t="s">
        <v>107</v>
      </c>
      <c r="G39" s="82" t="s">
        <v>56</v>
      </c>
      <c r="H39" s="85">
        <v>6.9779999999999998</v>
      </c>
      <c r="I39" s="86"/>
      <c r="J39" s="87">
        <f t="shared" si="5"/>
        <v>0</v>
      </c>
      <c r="K39" s="85">
        <v>6.0000000000000002E-5</v>
      </c>
      <c r="L39" s="85">
        <f t="shared" si="6"/>
        <v>4.1868E-4</v>
      </c>
      <c r="M39" s="85"/>
      <c r="N39" s="85">
        <f t="shared" si="7"/>
        <v>0</v>
      </c>
      <c r="O39" s="87">
        <v>21</v>
      </c>
      <c r="P39" s="87">
        <f t="shared" si="8"/>
        <v>0</v>
      </c>
      <c r="Q39" s="87">
        <f t="shared" si="9"/>
        <v>0</v>
      </c>
      <c r="R39" s="8"/>
      <c r="S39" s="8"/>
      <c r="T39" s="8"/>
    </row>
    <row r="40" spans="1:20" ht="11.25" outlineLevel="3" x14ac:dyDescent="0.2">
      <c r="A40" s="10"/>
      <c r="B40" s="80"/>
      <c r="C40" s="81">
        <v>15</v>
      </c>
      <c r="D40" s="82" t="s">
        <v>50</v>
      </c>
      <c r="E40" s="83" t="s">
        <v>108</v>
      </c>
      <c r="F40" s="84" t="s">
        <v>109</v>
      </c>
      <c r="G40" s="82" t="s">
        <v>56</v>
      </c>
      <c r="H40" s="85">
        <v>6.9779999999999998</v>
      </c>
      <c r="I40" s="86"/>
      <c r="J40" s="87">
        <f t="shared" si="5"/>
        <v>0</v>
      </c>
      <c r="K40" s="85"/>
      <c r="L40" s="85">
        <f t="shared" si="6"/>
        <v>0</v>
      </c>
      <c r="M40" s="85"/>
      <c r="N40" s="85">
        <f t="shared" si="7"/>
        <v>0</v>
      </c>
      <c r="O40" s="87">
        <v>21</v>
      </c>
      <c r="P40" s="87">
        <f t="shared" si="8"/>
        <v>0</v>
      </c>
      <c r="Q40" s="87">
        <f t="shared" si="9"/>
        <v>0</v>
      </c>
      <c r="R40" s="8"/>
      <c r="S40" s="8"/>
      <c r="T40" s="8"/>
    </row>
    <row r="41" spans="1:20" outlineLevel="3" x14ac:dyDescent="0.15">
      <c r="B41" s="6"/>
      <c r="C41" s="6"/>
      <c r="D41" s="6"/>
      <c r="E41" s="6"/>
      <c r="F41" s="6"/>
      <c r="G41" s="6"/>
      <c r="H41" s="6"/>
      <c r="I41" s="8"/>
      <c r="J41" s="8"/>
      <c r="K41" s="6"/>
      <c r="L41" s="6"/>
      <c r="M41" s="6"/>
      <c r="N41" s="6"/>
      <c r="O41" s="6"/>
      <c r="P41" s="8"/>
      <c r="Q41" s="8"/>
    </row>
    <row r="42" spans="1:20" ht="11.25" outlineLevel="2" x14ac:dyDescent="0.2">
      <c r="A42" s="51" t="s">
        <v>38</v>
      </c>
      <c r="B42" s="73">
        <v>3</v>
      </c>
      <c r="C42" s="74"/>
      <c r="D42" s="75" t="s">
        <v>49</v>
      </c>
      <c r="E42" s="75"/>
      <c r="F42" s="76" t="s">
        <v>39</v>
      </c>
      <c r="G42" s="75"/>
      <c r="H42" s="77"/>
      <c r="I42" s="78"/>
      <c r="J42" s="52">
        <f>SUBTOTAL(9,J43:J44)</f>
        <v>0</v>
      </c>
      <c r="K42" s="77"/>
      <c r="L42" s="53">
        <f>SUBTOTAL(9,L43:L49)</f>
        <v>0</v>
      </c>
      <c r="M42" s="77"/>
      <c r="N42" s="53">
        <f>SUBTOTAL(9,N43:N49)</f>
        <v>0</v>
      </c>
      <c r="O42" s="79"/>
      <c r="P42" s="52">
        <f>SUBTOTAL(9,P43:P49)</f>
        <v>0</v>
      </c>
      <c r="Q42" s="52">
        <f>SUBTOTAL(9,Q43:Q49)</f>
        <v>0</v>
      </c>
      <c r="R42" s="6"/>
      <c r="S42" s="8"/>
      <c r="T42" s="8"/>
    </row>
    <row r="43" spans="1:20" ht="11.25" outlineLevel="3" x14ac:dyDescent="0.2">
      <c r="A43" s="10"/>
      <c r="B43" s="80"/>
      <c r="C43" s="81">
        <v>9</v>
      </c>
      <c r="D43" s="82" t="s">
        <v>110</v>
      </c>
      <c r="E43" s="83" t="s">
        <v>111</v>
      </c>
      <c r="F43" s="84" t="s">
        <v>112</v>
      </c>
      <c r="G43" s="82" t="s">
        <v>113</v>
      </c>
      <c r="H43" s="85">
        <v>5</v>
      </c>
      <c r="I43" s="86"/>
      <c r="J43" s="87">
        <f>H43*I43</f>
        <v>0</v>
      </c>
      <c r="K43" s="85"/>
      <c r="L43" s="85">
        <f>H43*K43</f>
        <v>0</v>
      </c>
      <c r="M43" s="85"/>
      <c r="N43" s="85">
        <f>H43*M43</f>
        <v>0</v>
      </c>
      <c r="O43" s="87">
        <v>21</v>
      </c>
      <c r="P43" s="87">
        <f>J43*(O43/100)</f>
        <v>0</v>
      </c>
      <c r="Q43" s="87">
        <f>J43+P43</f>
        <v>0</v>
      </c>
      <c r="R43" s="8"/>
      <c r="S43" s="8"/>
      <c r="T43" s="8"/>
    </row>
    <row r="44" spans="1:20" ht="11.25" outlineLevel="3" x14ac:dyDescent="0.2">
      <c r="A44" s="10"/>
      <c r="B44" s="80"/>
      <c r="C44" s="88"/>
      <c r="D44" s="89"/>
      <c r="E44" s="90"/>
      <c r="F44" s="91" t="s">
        <v>120</v>
      </c>
      <c r="G44" s="89" t="s">
        <v>113</v>
      </c>
      <c r="H44" s="92">
        <v>10</v>
      </c>
      <c r="I44" s="93"/>
      <c r="J44" s="94">
        <f>I44*H44%</f>
        <v>0</v>
      </c>
      <c r="K44" s="92"/>
      <c r="L44" s="92"/>
      <c r="M44" s="92"/>
      <c r="N44" s="92"/>
      <c r="O44" s="94"/>
      <c r="P44" s="94"/>
      <c r="Q44" s="94"/>
      <c r="R44" s="8"/>
      <c r="S44" s="8"/>
      <c r="T44" s="8"/>
    </row>
    <row r="45" spans="1:20" ht="11.25" outlineLevel="3" x14ac:dyDescent="0.2">
      <c r="A45" s="10"/>
      <c r="B45" s="80"/>
      <c r="C45" s="88"/>
      <c r="D45" s="89"/>
      <c r="E45" s="90"/>
      <c r="F45" s="91"/>
      <c r="G45" s="89"/>
      <c r="H45" s="92"/>
      <c r="I45" s="93"/>
      <c r="J45" s="94"/>
      <c r="K45" s="92"/>
      <c r="L45" s="92"/>
      <c r="M45" s="92"/>
      <c r="N45" s="92"/>
      <c r="O45" s="94"/>
      <c r="P45" s="94"/>
      <c r="Q45" s="94"/>
      <c r="R45" s="8"/>
      <c r="S45" s="8"/>
      <c r="T45" s="8"/>
    </row>
    <row r="46" spans="1:20" ht="12" outlineLevel="3" x14ac:dyDescent="0.2">
      <c r="A46" s="10"/>
      <c r="B46" s="80"/>
      <c r="C46" s="88"/>
      <c r="D46" s="89"/>
      <c r="E46" s="90"/>
      <c r="F46" s="45" t="s">
        <v>117</v>
      </c>
      <c r="G46" s="102"/>
      <c r="H46" s="103"/>
      <c r="I46" s="104"/>
      <c r="J46" s="105">
        <f>J8+J21+J24+J42</f>
        <v>0</v>
      </c>
      <c r="K46" s="92"/>
      <c r="L46" s="92"/>
      <c r="M46" s="92"/>
      <c r="N46" s="92"/>
      <c r="O46" s="94"/>
      <c r="P46" s="94"/>
      <c r="Q46" s="94"/>
      <c r="R46" s="8"/>
      <c r="S46" s="8"/>
      <c r="T46" s="8"/>
    </row>
    <row r="47" spans="1:20" ht="11.25" outlineLevel="3" x14ac:dyDescent="0.2">
      <c r="A47" s="10"/>
      <c r="B47" s="80"/>
      <c r="C47" s="88"/>
      <c r="D47" s="89"/>
      <c r="E47" s="90"/>
      <c r="F47" s="76"/>
      <c r="G47" s="89"/>
      <c r="H47" s="92"/>
      <c r="I47" s="93"/>
      <c r="J47" s="52"/>
      <c r="K47" s="92"/>
      <c r="L47" s="92"/>
      <c r="M47" s="92"/>
      <c r="N47" s="92"/>
      <c r="O47" s="94"/>
      <c r="P47" s="94"/>
      <c r="Q47" s="94"/>
      <c r="R47" s="8"/>
      <c r="S47" s="8"/>
      <c r="T47" s="8"/>
    </row>
    <row r="48" spans="1:20" ht="11.25" outlineLevel="3" x14ac:dyDescent="0.2">
      <c r="A48" s="10"/>
      <c r="B48" s="80"/>
      <c r="C48" s="95"/>
      <c r="D48" s="96"/>
      <c r="E48" s="97"/>
      <c r="F48" s="98"/>
      <c r="G48" s="96"/>
      <c r="H48" s="99"/>
      <c r="I48" s="100"/>
      <c r="J48" s="101"/>
      <c r="K48" s="92"/>
      <c r="L48" s="92"/>
      <c r="M48" s="92"/>
      <c r="N48" s="92"/>
      <c r="O48" s="94"/>
      <c r="P48" s="94"/>
      <c r="Q48" s="94"/>
      <c r="R48" s="8"/>
      <c r="S48" s="8"/>
      <c r="T48" s="8"/>
    </row>
    <row r="49" spans="1:20" outlineLevel="3" x14ac:dyDescent="0.15">
      <c r="B49" s="6"/>
      <c r="C49" s="6"/>
      <c r="D49" s="6"/>
      <c r="E49" s="6"/>
      <c r="F49" s="6"/>
      <c r="G49" s="6"/>
      <c r="H49" s="6"/>
      <c r="I49" s="8"/>
      <c r="J49" s="8"/>
      <c r="K49" s="6"/>
      <c r="L49" s="6"/>
      <c r="M49" s="6"/>
      <c r="N49" s="6"/>
      <c r="O49" s="6"/>
      <c r="P49" s="8"/>
      <c r="Q49" s="8"/>
    </row>
    <row r="50" spans="1:20" ht="12" outlineLevel="1" x14ac:dyDescent="0.2">
      <c r="A50" s="48" t="s">
        <v>40</v>
      </c>
      <c r="B50" s="66">
        <v>2</v>
      </c>
      <c r="C50" s="67"/>
      <c r="D50" s="68" t="s">
        <v>48</v>
      </c>
      <c r="E50" s="68"/>
      <c r="F50" s="69" t="s">
        <v>116</v>
      </c>
      <c r="G50" s="68"/>
      <c r="H50" s="70"/>
      <c r="I50" s="71"/>
      <c r="J50" s="49">
        <f>SUBTOTAL(9,J51:J87)</f>
        <v>0</v>
      </c>
      <c r="K50" s="70"/>
      <c r="L50" s="50">
        <f>SUBTOTAL(9,L51:L87)</f>
        <v>0.12037268800000001</v>
      </c>
      <c r="M50" s="70"/>
      <c r="N50" s="50">
        <f>SUBTOTAL(9,N51:N87)</f>
        <v>1.2638399999999999E-2</v>
      </c>
      <c r="O50" s="72"/>
      <c r="P50" s="49">
        <f>SUBTOTAL(9,P51:P87)</f>
        <v>0</v>
      </c>
      <c r="Q50" s="49">
        <f>SUBTOTAL(9,Q51:Q87)</f>
        <v>0</v>
      </c>
      <c r="R50" s="6"/>
      <c r="S50" s="8"/>
      <c r="T50" s="8"/>
    </row>
    <row r="51" spans="1:20" ht="11.25" outlineLevel="2" x14ac:dyDescent="0.2">
      <c r="A51" s="51" t="s">
        <v>41</v>
      </c>
      <c r="B51" s="73">
        <v>3</v>
      </c>
      <c r="C51" s="74"/>
      <c r="D51" s="75" t="s">
        <v>49</v>
      </c>
      <c r="E51" s="75"/>
      <c r="F51" s="76" t="s">
        <v>34</v>
      </c>
      <c r="G51" s="75"/>
      <c r="H51" s="77"/>
      <c r="I51" s="78"/>
      <c r="J51" s="52">
        <f>SUBTOTAL(9,J52:J63)</f>
        <v>0</v>
      </c>
      <c r="K51" s="77"/>
      <c r="L51" s="53">
        <f>SUBTOTAL(9,L53:L63)</f>
        <v>0</v>
      </c>
      <c r="M51" s="77"/>
      <c r="N51" s="53">
        <f>SUBTOTAL(9,N53:N63)</f>
        <v>0</v>
      </c>
      <c r="O51" s="79"/>
      <c r="P51" s="52">
        <f>SUBTOTAL(9,P53:P63)</f>
        <v>0</v>
      </c>
      <c r="Q51" s="52">
        <f>SUBTOTAL(9,Q53:Q63)</f>
        <v>0</v>
      </c>
      <c r="R51" s="6"/>
      <c r="S51" s="8"/>
      <c r="T51" s="8"/>
    </row>
    <row r="52" spans="1:20" ht="11.25" outlineLevel="2" x14ac:dyDescent="0.2">
      <c r="A52" s="51"/>
      <c r="B52" s="73"/>
      <c r="C52" s="81">
        <v>37</v>
      </c>
      <c r="D52" s="82" t="s">
        <v>50</v>
      </c>
      <c r="E52" s="83" t="s">
        <v>51</v>
      </c>
      <c r="F52" s="84" t="s">
        <v>52</v>
      </c>
      <c r="G52" s="82" t="s">
        <v>53</v>
      </c>
      <c r="H52" s="85">
        <v>1</v>
      </c>
      <c r="I52" s="86"/>
      <c r="J52" s="87">
        <f t="shared" ref="J52" si="10">H52*I52</f>
        <v>0</v>
      </c>
      <c r="K52" s="77"/>
      <c r="L52" s="53"/>
      <c r="M52" s="77"/>
      <c r="N52" s="53"/>
      <c r="O52" s="79"/>
      <c r="P52" s="52"/>
      <c r="Q52" s="52"/>
      <c r="R52" s="6"/>
      <c r="S52" s="8"/>
      <c r="T52" s="8"/>
    </row>
    <row r="53" spans="1:20" ht="22.5" outlineLevel="3" x14ac:dyDescent="0.2">
      <c r="A53" s="10"/>
      <c r="B53" s="80"/>
      <c r="C53" s="81">
        <v>16</v>
      </c>
      <c r="D53" s="82" t="s">
        <v>50</v>
      </c>
      <c r="E53" s="83" t="s">
        <v>54</v>
      </c>
      <c r="F53" s="84" t="s">
        <v>55</v>
      </c>
      <c r="G53" s="82" t="s">
        <v>56</v>
      </c>
      <c r="H53" s="85">
        <v>226.57000000000002</v>
      </c>
      <c r="I53" s="86"/>
      <c r="J53" s="87">
        <f t="shared" ref="J53:J62" si="11">H53*I53</f>
        <v>0</v>
      </c>
      <c r="K53" s="85"/>
      <c r="L53" s="85">
        <f t="shared" ref="L53:L62" si="12">H53*K53</f>
        <v>0</v>
      </c>
      <c r="M53" s="85"/>
      <c r="N53" s="85">
        <f t="shared" ref="N53:N62" si="13">H53*M53</f>
        <v>0</v>
      </c>
      <c r="O53" s="87">
        <v>21</v>
      </c>
      <c r="P53" s="87">
        <f t="shared" ref="P53:P62" si="14">J53*(O53/100)</f>
        <v>0</v>
      </c>
      <c r="Q53" s="87">
        <f t="shared" ref="Q53:Q62" si="15">J53+P53</f>
        <v>0</v>
      </c>
      <c r="R53" s="8"/>
      <c r="S53" s="8"/>
      <c r="T53" s="8"/>
    </row>
    <row r="54" spans="1:20" ht="22.5" outlineLevel="3" x14ac:dyDescent="0.2">
      <c r="A54" s="10"/>
      <c r="B54" s="80"/>
      <c r="C54" s="81">
        <v>17</v>
      </c>
      <c r="D54" s="82" t="s">
        <v>50</v>
      </c>
      <c r="E54" s="83" t="s">
        <v>57</v>
      </c>
      <c r="F54" s="84" t="s">
        <v>58</v>
      </c>
      <c r="G54" s="82" t="s">
        <v>56</v>
      </c>
      <c r="H54" s="85">
        <v>6797.1</v>
      </c>
      <c r="I54" s="86"/>
      <c r="J54" s="87">
        <f t="shared" si="11"/>
        <v>0</v>
      </c>
      <c r="K54" s="85"/>
      <c r="L54" s="85">
        <f t="shared" si="12"/>
        <v>0</v>
      </c>
      <c r="M54" s="85"/>
      <c r="N54" s="85">
        <f t="shared" si="13"/>
        <v>0</v>
      </c>
      <c r="O54" s="87">
        <v>21</v>
      </c>
      <c r="P54" s="87">
        <f t="shared" si="14"/>
        <v>0</v>
      </c>
      <c r="Q54" s="87">
        <f t="shared" si="15"/>
        <v>0</v>
      </c>
      <c r="R54" s="8"/>
      <c r="S54" s="8"/>
      <c r="T54" s="8"/>
    </row>
    <row r="55" spans="1:20" ht="22.5" outlineLevel="3" x14ac:dyDescent="0.2">
      <c r="A55" s="10"/>
      <c r="B55" s="80"/>
      <c r="C55" s="81">
        <v>18</v>
      </c>
      <c r="D55" s="82" t="s">
        <v>50</v>
      </c>
      <c r="E55" s="83" t="s">
        <v>59</v>
      </c>
      <c r="F55" s="84" t="s">
        <v>60</v>
      </c>
      <c r="G55" s="82" t="s">
        <v>61</v>
      </c>
      <c r="H55" s="85">
        <v>1</v>
      </c>
      <c r="I55" s="86"/>
      <c r="J55" s="87">
        <f t="shared" si="11"/>
        <v>0</v>
      </c>
      <c r="K55" s="85"/>
      <c r="L55" s="85">
        <f t="shared" si="12"/>
        <v>0</v>
      </c>
      <c r="M55" s="85"/>
      <c r="N55" s="85">
        <f t="shared" si="13"/>
        <v>0</v>
      </c>
      <c r="O55" s="87">
        <v>21</v>
      </c>
      <c r="P55" s="87">
        <f t="shared" si="14"/>
        <v>0</v>
      </c>
      <c r="Q55" s="87">
        <f t="shared" si="15"/>
        <v>0</v>
      </c>
      <c r="R55" s="8"/>
      <c r="S55" s="8"/>
      <c r="T55" s="8"/>
    </row>
    <row r="56" spans="1:20" ht="22.5" outlineLevel="3" x14ac:dyDescent="0.2">
      <c r="A56" s="10"/>
      <c r="B56" s="80"/>
      <c r="C56" s="81">
        <v>19</v>
      </c>
      <c r="D56" s="82" t="s">
        <v>50</v>
      </c>
      <c r="E56" s="83" t="s">
        <v>62</v>
      </c>
      <c r="F56" s="84" t="s">
        <v>63</v>
      </c>
      <c r="G56" s="82" t="s">
        <v>56</v>
      </c>
      <c r="H56" s="85">
        <v>226.57</v>
      </c>
      <c r="I56" s="86"/>
      <c r="J56" s="87">
        <f t="shared" si="11"/>
        <v>0</v>
      </c>
      <c r="K56" s="85"/>
      <c r="L56" s="85">
        <f t="shared" si="12"/>
        <v>0</v>
      </c>
      <c r="M56" s="85"/>
      <c r="N56" s="85">
        <f t="shared" si="13"/>
        <v>0</v>
      </c>
      <c r="O56" s="87">
        <v>21</v>
      </c>
      <c r="P56" s="87">
        <f t="shared" si="14"/>
        <v>0</v>
      </c>
      <c r="Q56" s="87">
        <f t="shared" si="15"/>
        <v>0</v>
      </c>
      <c r="R56" s="8"/>
      <c r="S56" s="8"/>
      <c r="T56" s="8"/>
    </row>
    <row r="57" spans="1:20" ht="11.25" outlineLevel="3" x14ac:dyDescent="0.2">
      <c r="A57" s="10"/>
      <c r="B57" s="80"/>
      <c r="C57" s="81">
        <v>20</v>
      </c>
      <c r="D57" s="82" t="s">
        <v>50</v>
      </c>
      <c r="E57" s="83" t="s">
        <v>64</v>
      </c>
      <c r="F57" s="84" t="s">
        <v>65</v>
      </c>
      <c r="G57" s="82" t="s">
        <v>56</v>
      </c>
      <c r="H57" s="85">
        <v>4</v>
      </c>
      <c r="I57" s="86"/>
      <c r="J57" s="87">
        <f t="shared" si="11"/>
        <v>0</v>
      </c>
      <c r="K57" s="85"/>
      <c r="L57" s="85">
        <f t="shared" si="12"/>
        <v>0</v>
      </c>
      <c r="M57" s="85"/>
      <c r="N57" s="85">
        <f t="shared" si="13"/>
        <v>0</v>
      </c>
      <c r="O57" s="87">
        <v>21</v>
      </c>
      <c r="P57" s="87">
        <f t="shared" si="14"/>
        <v>0</v>
      </c>
      <c r="Q57" s="87">
        <f t="shared" si="15"/>
        <v>0</v>
      </c>
      <c r="R57" s="8"/>
      <c r="S57" s="8"/>
      <c r="T57" s="8"/>
    </row>
    <row r="58" spans="1:20" ht="11.25" outlineLevel="3" x14ac:dyDescent="0.2">
      <c r="A58" s="10"/>
      <c r="B58" s="80"/>
      <c r="C58" s="81">
        <v>21</v>
      </c>
      <c r="D58" s="82" t="s">
        <v>50</v>
      </c>
      <c r="E58" s="83" t="s">
        <v>66</v>
      </c>
      <c r="F58" s="84" t="s">
        <v>67</v>
      </c>
      <c r="G58" s="82" t="s">
        <v>56</v>
      </c>
      <c r="H58" s="85">
        <v>120</v>
      </c>
      <c r="I58" s="86"/>
      <c r="J58" s="87">
        <f t="shared" si="11"/>
        <v>0</v>
      </c>
      <c r="K58" s="85"/>
      <c r="L58" s="85">
        <f t="shared" si="12"/>
        <v>0</v>
      </c>
      <c r="M58" s="85"/>
      <c r="N58" s="85">
        <f t="shared" si="13"/>
        <v>0</v>
      </c>
      <c r="O58" s="87">
        <v>21</v>
      </c>
      <c r="P58" s="87">
        <f t="shared" si="14"/>
        <v>0</v>
      </c>
      <c r="Q58" s="87">
        <f t="shared" si="15"/>
        <v>0</v>
      </c>
      <c r="R58" s="8"/>
      <c r="S58" s="8"/>
      <c r="T58" s="8"/>
    </row>
    <row r="59" spans="1:20" ht="11.25" outlineLevel="3" x14ac:dyDescent="0.2">
      <c r="A59" s="10"/>
      <c r="B59" s="80"/>
      <c r="C59" s="81">
        <v>22</v>
      </c>
      <c r="D59" s="82" t="s">
        <v>50</v>
      </c>
      <c r="E59" s="83" t="s">
        <v>68</v>
      </c>
      <c r="F59" s="84" t="s">
        <v>69</v>
      </c>
      <c r="G59" s="82" t="s">
        <v>56</v>
      </c>
      <c r="H59" s="85">
        <v>4</v>
      </c>
      <c r="I59" s="86"/>
      <c r="J59" s="87">
        <f t="shared" si="11"/>
        <v>0</v>
      </c>
      <c r="K59" s="85"/>
      <c r="L59" s="85">
        <f t="shared" si="12"/>
        <v>0</v>
      </c>
      <c r="M59" s="85"/>
      <c r="N59" s="85">
        <f t="shared" si="13"/>
        <v>0</v>
      </c>
      <c r="O59" s="87">
        <v>21</v>
      </c>
      <c r="P59" s="87">
        <f t="shared" si="14"/>
        <v>0</v>
      </c>
      <c r="Q59" s="87">
        <f t="shared" si="15"/>
        <v>0</v>
      </c>
      <c r="R59" s="8"/>
      <c r="S59" s="8"/>
      <c r="T59" s="8"/>
    </row>
    <row r="60" spans="1:20" ht="11.25" outlineLevel="3" x14ac:dyDescent="0.2">
      <c r="A60" s="10"/>
      <c r="B60" s="80"/>
      <c r="C60" s="81">
        <v>23</v>
      </c>
      <c r="D60" s="82" t="s">
        <v>50</v>
      </c>
      <c r="E60" s="83" t="s">
        <v>70</v>
      </c>
      <c r="F60" s="84" t="s">
        <v>71</v>
      </c>
      <c r="G60" s="82" t="s">
        <v>56</v>
      </c>
      <c r="H60" s="85">
        <v>226.57</v>
      </c>
      <c r="I60" s="86"/>
      <c r="J60" s="87">
        <f t="shared" si="11"/>
        <v>0</v>
      </c>
      <c r="K60" s="85"/>
      <c r="L60" s="85">
        <f t="shared" si="12"/>
        <v>0</v>
      </c>
      <c r="M60" s="85"/>
      <c r="N60" s="85">
        <f t="shared" si="13"/>
        <v>0</v>
      </c>
      <c r="O60" s="87">
        <v>21</v>
      </c>
      <c r="P60" s="87">
        <f t="shared" si="14"/>
        <v>0</v>
      </c>
      <c r="Q60" s="87">
        <f t="shared" si="15"/>
        <v>0</v>
      </c>
      <c r="R60" s="8"/>
      <c r="S60" s="8"/>
      <c r="T60" s="8"/>
    </row>
    <row r="61" spans="1:20" ht="11.25" outlineLevel="3" x14ac:dyDescent="0.2">
      <c r="A61" s="10"/>
      <c r="B61" s="80"/>
      <c r="C61" s="81">
        <v>24</v>
      </c>
      <c r="D61" s="82" t="s">
        <v>50</v>
      </c>
      <c r="E61" s="83" t="s">
        <v>72</v>
      </c>
      <c r="F61" s="84" t="s">
        <v>73</v>
      </c>
      <c r="G61" s="82" t="s">
        <v>56</v>
      </c>
      <c r="H61" s="85">
        <v>6797.1</v>
      </c>
      <c r="I61" s="86"/>
      <c r="J61" s="87">
        <f t="shared" si="11"/>
        <v>0</v>
      </c>
      <c r="K61" s="85"/>
      <c r="L61" s="85">
        <f t="shared" si="12"/>
        <v>0</v>
      </c>
      <c r="M61" s="85"/>
      <c r="N61" s="85">
        <f t="shared" si="13"/>
        <v>0</v>
      </c>
      <c r="O61" s="87">
        <v>21</v>
      </c>
      <c r="P61" s="87">
        <f t="shared" si="14"/>
        <v>0</v>
      </c>
      <c r="Q61" s="87">
        <f t="shared" si="15"/>
        <v>0</v>
      </c>
      <c r="R61" s="8"/>
      <c r="S61" s="8"/>
      <c r="T61" s="8"/>
    </row>
    <row r="62" spans="1:20" ht="11.25" outlineLevel="3" x14ac:dyDescent="0.2">
      <c r="A62" s="10"/>
      <c r="B62" s="80"/>
      <c r="C62" s="81">
        <v>25</v>
      </c>
      <c r="D62" s="82" t="s">
        <v>50</v>
      </c>
      <c r="E62" s="83" t="s">
        <v>74</v>
      </c>
      <c r="F62" s="84" t="s">
        <v>75</v>
      </c>
      <c r="G62" s="82" t="s">
        <v>56</v>
      </c>
      <c r="H62" s="85">
        <v>226.57</v>
      </c>
      <c r="I62" s="86"/>
      <c r="J62" s="87">
        <f t="shared" si="11"/>
        <v>0</v>
      </c>
      <c r="K62" s="85"/>
      <c r="L62" s="85">
        <f t="shared" si="12"/>
        <v>0</v>
      </c>
      <c r="M62" s="85"/>
      <c r="N62" s="85">
        <f t="shared" si="13"/>
        <v>0</v>
      </c>
      <c r="O62" s="87">
        <v>21</v>
      </c>
      <c r="P62" s="87">
        <f t="shared" si="14"/>
        <v>0</v>
      </c>
      <c r="Q62" s="87">
        <f t="shared" si="15"/>
        <v>0</v>
      </c>
      <c r="R62" s="8"/>
      <c r="S62" s="8"/>
      <c r="T62" s="8"/>
    </row>
    <row r="63" spans="1:20" outlineLevel="3" x14ac:dyDescent="0.15">
      <c r="B63" s="6"/>
      <c r="C63" s="6"/>
      <c r="D63" s="6"/>
      <c r="E63" s="6"/>
      <c r="F63" s="6"/>
      <c r="G63" s="6"/>
      <c r="H63" s="6"/>
      <c r="I63" s="8"/>
      <c r="J63" s="8"/>
      <c r="K63" s="6"/>
      <c r="L63" s="6"/>
      <c r="M63" s="6"/>
      <c r="N63" s="6"/>
      <c r="O63" s="6"/>
      <c r="P63" s="8"/>
      <c r="Q63" s="8"/>
    </row>
    <row r="64" spans="1:20" ht="11.25" outlineLevel="2" x14ac:dyDescent="0.2">
      <c r="A64" s="51" t="s">
        <v>42</v>
      </c>
      <c r="B64" s="73">
        <v>3</v>
      </c>
      <c r="C64" s="74"/>
      <c r="D64" s="75" t="s">
        <v>49</v>
      </c>
      <c r="E64" s="75"/>
      <c r="F64" s="76" t="s">
        <v>36</v>
      </c>
      <c r="G64" s="75"/>
      <c r="H64" s="77"/>
      <c r="I64" s="78"/>
      <c r="J64" s="52">
        <f>SUBTOTAL(9,J65:J66)</f>
        <v>0</v>
      </c>
      <c r="K64" s="77"/>
      <c r="L64" s="53">
        <f>SUBTOTAL(9,L65:L66)</f>
        <v>0</v>
      </c>
      <c r="M64" s="77"/>
      <c r="N64" s="53">
        <f>SUBTOTAL(9,N65:N66)</f>
        <v>0</v>
      </c>
      <c r="O64" s="79"/>
      <c r="P64" s="52">
        <f>SUBTOTAL(9,P65:P66)</f>
        <v>0</v>
      </c>
      <c r="Q64" s="52">
        <f>SUBTOTAL(9,Q65:Q66)</f>
        <v>0</v>
      </c>
      <c r="R64" s="6"/>
      <c r="S64" s="8"/>
      <c r="T64" s="8"/>
    </row>
    <row r="65" spans="1:20" ht="11.25" outlineLevel="3" x14ac:dyDescent="0.2">
      <c r="A65" s="10"/>
      <c r="B65" s="80"/>
      <c r="C65" s="81">
        <v>33</v>
      </c>
      <c r="D65" s="82" t="s">
        <v>50</v>
      </c>
      <c r="E65" s="83" t="s">
        <v>76</v>
      </c>
      <c r="F65" s="84" t="s">
        <v>77</v>
      </c>
      <c r="G65" s="82" t="s">
        <v>53</v>
      </c>
      <c r="H65" s="85">
        <v>1</v>
      </c>
      <c r="I65" s="86"/>
      <c r="J65" s="87">
        <f>H65*I65</f>
        <v>0</v>
      </c>
      <c r="K65" s="85"/>
      <c r="L65" s="85">
        <f>H65*K65</f>
        <v>0</v>
      </c>
      <c r="M65" s="85"/>
      <c r="N65" s="85">
        <f>H65*M65</f>
        <v>0</v>
      </c>
      <c r="O65" s="87">
        <v>21</v>
      </c>
      <c r="P65" s="87">
        <f>J65*(O65/100)</f>
        <v>0</v>
      </c>
      <c r="Q65" s="87">
        <f>J65+P65</f>
        <v>0</v>
      </c>
      <c r="R65" s="8"/>
      <c r="S65" s="8"/>
      <c r="T65" s="8"/>
    </row>
    <row r="66" spans="1:20" outlineLevel="3" x14ac:dyDescent="0.15">
      <c r="B66" s="6"/>
      <c r="C66" s="6"/>
      <c r="D66" s="6"/>
      <c r="E66" s="6"/>
      <c r="F66" s="6"/>
      <c r="G66" s="6"/>
      <c r="H66" s="6"/>
      <c r="I66" s="8"/>
      <c r="J66" s="8"/>
      <c r="K66" s="6"/>
      <c r="L66" s="6"/>
      <c r="M66" s="6"/>
      <c r="N66" s="6"/>
      <c r="O66" s="6"/>
      <c r="P66" s="8"/>
      <c r="Q66" s="8"/>
    </row>
    <row r="67" spans="1:20" ht="11.25" outlineLevel="2" x14ac:dyDescent="0.2">
      <c r="A67" s="51" t="s">
        <v>43</v>
      </c>
      <c r="B67" s="73">
        <v>3</v>
      </c>
      <c r="C67" s="74"/>
      <c r="D67" s="75" t="s">
        <v>49</v>
      </c>
      <c r="E67" s="75"/>
      <c r="F67" s="76" t="s">
        <v>121</v>
      </c>
      <c r="G67" s="75"/>
      <c r="H67" s="77"/>
      <c r="I67" s="78"/>
      <c r="J67" s="52">
        <f>SUBTOTAL(9,J68:J84)</f>
        <v>0</v>
      </c>
      <c r="K67" s="77"/>
      <c r="L67" s="53">
        <f>SUBTOTAL(9,L68:L84)</f>
        <v>0.12037268800000001</v>
      </c>
      <c r="M67" s="77"/>
      <c r="N67" s="53">
        <f>SUBTOTAL(9,N68:N84)</f>
        <v>1.2638399999999999E-2</v>
      </c>
      <c r="O67" s="79"/>
      <c r="P67" s="52">
        <f>SUBTOTAL(9,P68:P84)</f>
        <v>0</v>
      </c>
      <c r="Q67" s="52">
        <f>SUBTOTAL(9,Q68:Q84)</f>
        <v>0</v>
      </c>
      <c r="R67" s="6"/>
      <c r="S67" s="8"/>
      <c r="T67" s="8"/>
    </row>
    <row r="68" spans="1:20" ht="11.25" outlineLevel="3" x14ac:dyDescent="0.2">
      <c r="A68" s="10"/>
      <c r="B68" s="80"/>
      <c r="C68" s="81">
        <v>1</v>
      </c>
      <c r="D68" s="82" t="s">
        <v>50</v>
      </c>
      <c r="E68" s="83" t="s">
        <v>78</v>
      </c>
      <c r="F68" s="84" t="s">
        <v>79</v>
      </c>
      <c r="G68" s="82" t="s">
        <v>80</v>
      </c>
      <c r="H68" s="85">
        <v>421.28</v>
      </c>
      <c r="I68" s="86"/>
      <c r="J68" s="87">
        <f t="shared" ref="J68:J83" si="16">H68*I68</f>
        <v>0</v>
      </c>
      <c r="K68" s="85"/>
      <c r="L68" s="85">
        <f t="shared" ref="L68:L83" si="17">H68*K68</f>
        <v>0</v>
      </c>
      <c r="M68" s="85">
        <v>3.0000000000000001E-5</v>
      </c>
      <c r="N68" s="85">
        <f t="shared" ref="N68:N83" si="18">H68*M68</f>
        <v>1.2638399999999999E-2</v>
      </c>
      <c r="O68" s="87">
        <v>21</v>
      </c>
      <c r="P68" s="87">
        <f t="shared" ref="P68:P83" si="19">J68*(O68/100)</f>
        <v>0</v>
      </c>
      <c r="Q68" s="87">
        <f t="shared" ref="Q68:Q83" si="20">J68+P68</f>
        <v>0</v>
      </c>
      <c r="R68" s="8"/>
      <c r="S68" s="8"/>
      <c r="T68" s="8"/>
    </row>
    <row r="69" spans="1:20" ht="11.25" outlineLevel="3" x14ac:dyDescent="0.2">
      <c r="A69" s="10"/>
      <c r="B69" s="80"/>
      <c r="C69" s="81">
        <v>3</v>
      </c>
      <c r="D69" s="82" t="s">
        <v>50</v>
      </c>
      <c r="E69" s="83" t="s">
        <v>81</v>
      </c>
      <c r="F69" s="84" t="s">
        <v>82</v>
      </c>
      <c r="G69" s="82" t="s">
        <v>56</v>
      </c>
      <c r="H69" s="85">
        <v>376.38400000000001</v>
      </c>
      <c r="I69" s="86"/>
      <c r="J69" s="87">
        <f t="shared" si="16"/>
        <v>0</v>
      </c>
      <c r="K69" s="85"/>
      <c r="L69" s="85">
        <f t="shared" si="17"/>
        <v>0</v>
      </c>
      <c r="M69" s="85"/>
      <c r="N69" s="85">
        <f t="shared" si="18"/>
        <v>0</v>
      </c>
      <c r="O69" s="87">
        <v>21</v>
      </c>
      <c r="P69" s="87">
        <f t="shared" si="19"/>
        <v>0</v>
      </c>
      <c r="Q69" s="87">
        <f t="shared" si="20"/>
        <v>0</v>
      </c>
      <c r="R69" s="8"/>
      <c r="S69" s="8"/>
      <c r="T69" s="8"/>
    </row>
    <row r="70" spans="1:20" ht="11.25" outlineLevel="3" x14ac:dyDescent="0.2">
      <c r="A70" s="10"/>
      <c r="B70" s="80"/>
      <c r="C70" s="81">
        <v>4</v>
      </c>
      <c r="D70" s="82" t="s">
        <v>50</v>
      </c>
      <c r="E70" s="83" t="s">
        <v>83</v>
      </c>
      <c r="F70" s="84" t="s">
        <v>84</v>
      </c>
      <c r="G70" s="82" t="s">
        <v>56</v>
      </c>
      <c r="H70" s="85">
        <v>188.19279999999998</v>
      </c>
      <c r="I70" s="86"/>
      <c r="J70" s="87">
        <f t="shared" si="16"/>
        <v>0</v>
      </c>
      <c r="K70" s="85">
        <v>6.0000000000000002E-5</v>
      </c>
      <c r="L70" s="85">
        <f t="shared" si="17"/>
        <v>1.1291567999999998E-2</v>
      </c>
      <c r="M70" s="85"/>
      <c r="N70" s="85">
        <f t="shared" si="18"/>
        <v>0</v>
      </c>
      <c r="O70" s="87">
        <v>21</v>
      </c>
      <c r="P70" s="87">
        <f t="shared" si="19"/>
        <v>0</v>
      </c>
      <c r="Q70" s="87">
        <f t="shared" si="20"/>
        <v>0</v>
      </c>
      <c r="R70" s="8"/>
      <c r="S70" s="8"/>
      <c r="T70" s="8"/>
    </row>
    <row r="71" spans="1:20" ht="11.25" outlineLevel="3" x14ac:dyDescent="0.2">
      <c r="A71" s="10"/>
      <c r="B71" s="80"/>
      <c r="C71" s="81">
        <v>5</v>
      </c>
      <c r="D71" s="82" t="s">
        <v>50</v>
      </c>
      <c r="E71" s="83" t="s">
        <v>85</v>
      </c>
      <c r="F71" s="84" t="s">
        <v>86</v>
      </c>
      <c r="G71" s="82" t="s">
        <v>56</v>
      </c>
      <c r="H71" s="85">
        <v>188.19200000000001</v>
      </c>
      <c r="I71" s="86"/>
      <c r="J71" s="87">
        <f t="shared" si="16"/>
        <v>0</v>
      </c>
      <c r="K71" s="85">
        <v>1.1E-4</v>
      </c>
      <c r="L71" s="85">
        <f t="shared" si="17"/>
        <v>2.070112E-2</v>
      </c>
      <c r="M71" s="85"/>
      <c r="N71" s="85">
        <f t="shared" si="18"/>
        <v>0</v>
      </c>
      <c r="O71" s="87">
        <v>21</v>
      </c>
      <c r="P71" s="87">
        <f t="shared" si="19"/>
        <v>0</v>
      </c>
      <c r="Q71" s="87">
        <f t="shared" si="20"/>
        <v>0</v>
      </c>
      <c r="R71" s="8"/>
      <c r="S71" s="8"/>
      <c r="T71" s="8"/>
    </row>
    <row r="72" spans="1:20" ht="11.25" outlineLevel="3" x14ac:dyDescent="0.2">
      <c r="A72" s="10"/>
      <c r="B72" s="80"/>
      <c r="C72" s="81">
        <v>6</v>
      </c>
      <c r="D72" s="82" t="s">
        <v>50</v>
      </c>
      <c r="E72" s="83" t="s">
        <v>87</v>
      </c>
      <c r="F72" s="84" t="s">
        <v>88</v>
      </c>
      <c r="G72" s="82" t="s">
        <v>56</v>
      </c>
      <c r="H72" s="85">
        <v>188.19200000000001</v>
      </c>
      <c r="I72" s="86"/>
      <c r="J72" s="87">
        <f t="shared" si="16"/>
        <v>0</v>
      </c>
      <c r="K72" s="85">
        <v>1.2999999999999999E-4</v>
      </c>
      <c r="L72" s="85">
        <f t="shared" si="17"/>
        <v>2.4464959999999997E-2</v>
      </c>
      <c r="M72" s="85"/>
      <c r="N72" s="85">
        <f t="shared" si="18"/>
        <v>0</v>
      </c>
      <c r="O72" s="87">
        <v>21</v>
      </c>
      <c r="P72" s="87">
        <f t="shared" si="19"/>
        <v>0</v>
      </c>
      <c r="Q72" s="87">
        <f t="shared" si="20"/>
        <v>0</v>
      </c>
      <c r="R72" s="8"/>
      <c r="S72" s="8"/>
      <c r="T72" s="8"/>
    </row>
    <row r="73" spans="1:20" ht="11.25" outlineLevel="3" x14ac:dyDescent="0.2">
      <c r="A73" s="10"/>
      <c r="B73" s="80"/>
      <c r="C73" s="81">
        <v>7</v>
      </c>
      <c r="D73" s="82" t="s">
        <v>50</v>
      </c>
      <c r="E73" s="83" t="s">
        <v>89</v>
      </c>
      <c r="F73" s="84" t="s">
        <v>90</v>
      </c>
      <c r="G73" s="82" t="s">
        <v>56</v>
      </c>
      <c r="H73" s="85">
        <v>188.19200000000001</v>
      </c>
      <c r="I73" s="86"/>
      <c r="J73" s="87">
        <f t="shared" si="16"/>
        <v>0</v>
      </c>
      <c r="K73" s="85">
        <v>1.2E-4</v>
      </c>
      <c r="L73" s="85">
        <f t="shared" si="17"/>
        <v>2.2583040000000002E-2</v>
      </c>
      <c r="M73" s="85"/>
      <c r="N73" s="85">
        <f t="shared" si="18"/>
        <v>0</v>
      </c>
      <c r="O73" s="87">
        <v>21</v>
      </c>
      <c r="P73" s="87">
        <f t="shared" si="19"/>
        <v>0</v>
      </c>
      <c r="Q73" s="87">
        <f t="shared" si="20"/>
        <v>0</v>
      </c>
      <c r="R73" s="8"/>
      <c r="S73" s="8"/>
      <c r="T73" s="8"/>
    </row>
    <row r="74" spans="1:20" ht="11.25" outlineLevel="3" x14ac:dyDescent="0.2">
      <c r="A74" s="10"/>
      <c r="B74" s="80"/>
      <c r="C74" s="81">
        <v>8</v>
      </c>
      <c r="D74" s="82" t="s">
        <v>50</v>
      </c>
      <c r="E74" s="83" t="s">
        <v>91</v>
      </c>
      <c r="F74" s="84" t="s">
        <v>92</v>
      </c>
      <c r="G74" s="82" t="s">
        <v>56</v>
      </c>
      <c r="H74" s="85">
        <v>188.19200000000001</v>
      </c>
      <c r="I74" s="86"/>
      <c r="J74" s="87">
        <f t="shared" si="16"/>
        <v>0</v>
      </c>
      <c r="K74" s="85">
        <v>1.3999999999999999E-4</v>
      </c>
      <c r="L74" s="85">
        <f t="shared" si="17"/>
        <v>2.634688E-2</v>
      </c>
      <c r="M74" s="85"/>
      <c r="N74" s="85">
        <f t="shared" si="18"/>
        <v>0</v>
      </c>
      <c r="O74" s="87">
        <v>21</v>
      </c>
      <c r="P74" s="87">
        <f t="shared" si="19"/>
        <v>0</v>
      </c>
      <c r="Q74" s="87">
        <f t="shared" si="20"/>
        <v>0</v>
      </c>
      <c r="R74" s="8"/>
      <c r="S74" s="8"/>
      <c r="T74" s="8"/>
    </row>
    <row r="75" spans="1:20" ht="11.25" outlineLevel="3" x14ac:dyDescent="0.2">
      <c r="A75" s="10"/>
      <c r="B75" s="80"/>
      <c r="C75" s="81">
        <v>34</v>
      </c>
      <c r="D75" s="82" t="s">
        <v>50</v>
      </c>
      <c r="E75" s="83" t="s">
        <v>93</v>
      </c>
      <c r="F75" s="84" t="s">
        <v>114</v>
      </c>
      <c r="G75" s="82" t="s">
        <v>56</v>
      </c>
      <c r="H75" s="85">
        <v>18.82</v>
      </c>
      <c r="I75" s="86"/>
      <c r="J75" s="87">
        <f t="shared" si="16"/>
        <v>0</v>
      </c>
      <c r="K75" s="85">
        <v>3.0000000000000001E-5</v>
      </c>
      <c r="L75" s="85">
        <f t="shared" si="17"/>
        <v>5.6460000000000006E-4</v>
      </c>
      <c r="M75" s="85"/>
      <c r="N75" s="85">
        <f t="shared" si="18"/>
        <v>0</v>
      </c>
      <c r="O75" s="87">
        <v>21</v>
      </c>
      <c r="P75" s="87">
        <f t="shared" si="19"/>
        <v>0</v>
      </c>
      <c r="Q75" s="87">
        <f t="shared" si="20"/>
        <v>0</v>
      </c>
      <c r="R75" s="8"/>
      <c r="S75" s="8"/>
      <c r="T75" s="8"/>
    </row>
    <row r="76" spans="1:20" ht="11.25" outlineLevel="3" x14ac:dyDescent="0.2">
      <c r="A76" s="10"/>
      <c r="B76" s="80"/>
      <c r="C76" s="81">
        <v>35</v>
      </c>
      <c r="D76" s="82" t="s">
        <v>50</v>
      </c>
      <c r="E76" s="83" t="s">
        <v>95</v>
      </c>
      <c r="F76" s="84" t="s">
        <v>96</v>
      </c>
      <c r="G76" s="82" t="s">
        <v>80</v>
      </c>
      <c r="H76" s="85">
        <v>448.12</v>
      </c>
      <c r="I76" s="86"/>
      <c r="J76" s="87">
        <f t="shared" si="16"/>
        <v>0</v>
      </c>
      <c r="K76" s="85"/>
      <c r="L76" s="85">
        <f t="shared" si="17"/>
        <v>0</v>
      </c>
      <c r="M76" s="85"/>
      <c r="N76" s="85">
        <f t="shared" si="18"/>
        <v>0</v>
      </c>
      <c r="O76" s="87">
        <v>21</v>
      </c>
      <c r="P76" s="87">
        <f t="shared" si="19"/>
        <v>0</v>
      </c>
      <c r="Q76" s="87">
        <f t="shared" si="20"/>
        <v>0</v>
      </c>
      <c r="R76" s="8"/>
      <c r="S76" s="8"/>
      <c r="T76" s="8"/>
    </row>
    <row r="77" spans="1:20" ht="11.25" outlineLevel="3" x14ac:dyDescent="0.2">
      <c r="A77" s="10"/>
      <c r="B77" s="80"/>
      <c r="C77" s="81">
        <v>36</v>
      </c>
      <c r="D77" s="82" t="s">
        <v>50</v>
      </c>
      <c r="E77" s="83" t="s">
        <v>119</v>
      </c>
      <c r="F77" s="84" t="s">
        <v>97</v>
      </c>
      <c r="G77" s="82" t="s">
        <v>80</v>
      </c>
      <c r="H77" s="85">
        <v>448.12</v>
      </c>
      <c r="I77" s="86"/>
      <c r="J77" s="87">
        <f t="shared" si="16"/>
        <v>0</v>
      </c>
      <c r="K77" s="85">
        <v>3.0000000000000001E-5</v>
      </c>
      <c r="L77" s="85">
        <f t="shared" si="17"/>
        <v>1.34436E-2</v>
      </c>
      <c r="M77" s="85"/>
      <c r="N77" s="85">
        <f t="shared" si="18"/>
        <v>0</v>
      </c>
      <c r="O77" s="87">
        <v>21</v>
      </c>
      <c r="P77" s="87">
        <f t="shared" si="19"/>
        <v>0</v>
      </c>
      <c r="Q77" s="87">
        <f t="shared" si="20"/>
        <v>0</v>
      </c>
      <c r="R77" s="8"/>
      <c r="S77" s="8"/>
      <c r="T77" s="8"/>
    </row>
    <row r="78" spans="1:20" ht="11.25" outlineLevel="3" x14ac:dyDescent="0.2">
      <c r="A78" s="10"/>
      <c r="B78" s="80"/>
      <c r="C78" s="81">
        <v>10</v>
      </c>
      <c r="D78" s="82" t="s">
        <v>50</v>
      </c>
      <c r="E78" s="83" t="s">
        <v>98</v>
      </c>
      <c r="F78" s="84" t="s">
        <v>99</v>
      </c>
      <c r="G78" s="82" t="s">
        <v>56</v>
      </c>
      <c r="H78" s="85">
        <v>6.9779999999999998</v>
      </c>
      <c r="I78" s="86"/>
      <c r="J78" s="87">
        <f t="shared" si="16"/>
        <v>0</v>
      </c>
      <c r="K78" s="85">
        <v>8.0000000000000007E-5</v>
      </c>
      <c r="L78" s="85">
        <f t="shared" si="17"/>
        <v>5.5823999999999999E-4</v>
      </c>
      <c r="M78" s="85"/>
      <c r="N78" s="85">
        <f t="shared" si="18"/>
        <v>0</v>
      </c>
      <c r="O78" s="87">
        <v>21</v>
      </c>
      <c r="P78" s="87">
        <f t="shared" si="19"/>
        <v>0</v>
      </c>
      <c r="Q78" s="87">
        <f t="shared" si="20"/>
        <v>0</v>
      </c>
      <c r="R78" s="8"/>
      <c r="S78" s="8"/>
      <c r="T78" s="8"/>
    </row>
    <row r="79" spans="1:20" ht="11.25" outlineLevel="3" x14ac:dyDescent="0.2">
      <c r="A79" s="10"/>
      <c r="B79" s="80"/>
      <c r="C79" s="81">
        <v>11</v>
      </c>
      <c r="D79" s="82" t="s">
        <v>50</v>
      </c>
      <c r="E79" s="83" t="s">
        <v>100</v>
      </c>
      <c r="F79" s="84" t="s">
        <v>101</v>
      </c>
      <c r="G79" s="82" t="s">
        <v>80</v>
      </c>
      <c r="H79" s="85">
        <v>27</v>
      </c>
      <c r="I79" s="86"/>
      <c r="J79" s="87">
        <f t="shared" si="16"/>
        <v>0</v>
      </c>
      <c r="K79" s="85"/>
      <c r="L79" s="85">
        <f t="shared" si="17"/>
        <v>0</v>
      </c>
      <c r="M79" s="85"/>
      <c r="N79" s="85">
        <f t="shared" si="18"/>
        <v>0</v>
      </c>
      <c r="O79" s="87">
        <v>21</v>
      </c>
      <c r="P79" s="87">
        <f t="shared" si="19"/>
        <v>0</v>
      </c>
      <c r="Q79" s="87">
        <f t="shared" si="20"/>
        <v>0</v>
      </c>
      <c r="R79" s="8"/>
      <c r="S79" s="8"/>
      <c r="T79" s="8"/>
    </row>
    <row r="80" spans="1:20" ht="11.25" outlineLevel="3" x14ac:dyDescent="0.2">
      <c r="A80" s="10"/>
      <c r="B80" s="80"/>
      <c r="C80" s="81">
        <v>12</v>
      </c>
      <c r="D80" s="82" t="s">
        <v>50</v>
      </c>
      <c r="E80" s="83" t="s">
        <v>102</v>
      </c>
      <c r="F80" s="84" t="s">
        <v>103</v>
      </c>
      <c r="G80" s="82" t="s">
        <v>56</v>
      </c>
      <c r="H80" s="85">
        <v>6.9779999999999998</v>
      </c>
      <c r="I80" s="86"/>
      <c r="J80" s="87">
        <f t="shared" si="16"/>
        <v>0</v>
      </c>
      <c r="K80" s="85"/>
      <c r="L80" s="85">
        <f t="shared" si="17"/>
        <v>0</v>
      </c>
      <c r="M80" s="85"/>
      <c r="N80" s="85">
        <f t="shared" si="18"/>
        <v>0</v>
      </c>
      <c r="O80" s="87">
        <v>21</v>
      </c>
      <c r="P80" s="87">
        <f t="shared" si="19"/>
        <v>0</v>
      </c>
      <c r="Q80" s="87">
        <f t="shared" si="20"/>
        <v>0</v>
      </c>
      <c r="R80" s="8"/>
      <c r="S80" s="8"/>
      <c r="T80" s="8"/>
    </row>
    <row r="81" spans="1:20" ht="11.25" outlineLevel="3" x14ac:dyDescent="0.2">
      <c r="A81" s="10"/>
      <c r="B81" s="80"/>
      <c r="C81" s="81">
        <v>13</v>
      </c>
      <c r="D81" s="82" t="s">
        <v>50</v>
      </c>
      <c r="E81" s="83" t="s">
        <v>104</v>
      </c>
      <c r="F81" s="84" t="s">
        <v>105</v>
      </c>
      <c r="G81" s="82" t="s">
        <v>56</v>
      </c>
      <c r="H81" s="85">
        <v>6.9779999999999998</v>
      </c>
      <c r="I81" s="86"/>
      <c r="J81" s="87">
        <f t="shared" si="16"/>
        <v>0</v>
      </c>
      <c r="K81" s="85"/>
      <c r="L81" s="85">
        <f t="shared" si="17"/>
        <v>0</v>
      </c>
      <c r="M81" s="85"/>
      <c r="N81" s="85">
        <f t="shared" si="18"/>
        <v>0</v>
      </c>
      <c r="O81" s="87">
        <v>21</v>
      </c>
      <c r="P81" s="87">
        <f t="shared" si="19"/>
        <v>0</v>
      </c>
      <c r="Q81" s="87">
        <f t="shared" si="20"/>
        <v>0</v>
      </c>
      <c r="R81" s="8"/>
      <c r="S81" s="8"/>
      <c r="T81" s="8"/>
    </row>
    <row r="82" spans="1:20" ht="11.25" outlineLevel="3" x14ac:dyDescent="0.2">
      <c r="A82" s="10"/>
      <c r="B82" s="80"/>
      <c r="C82" s="81">
        <v>14</v>
      </c>
      <c r="D82" s="82" t="s">
        <v>50</v>
      </c>
      <c r="E82" s="83" t="s">
        <v>106</v>
      </c>
      <c r="F82" s="84" t="s">
        <v>107</v>
      </c>
      <c r="G82" s="82" t="s">
        <v>56</v>
      </c>
      <c r="H82" s="85">
        <v>6.9779999999999998</v>
      </c>
      <c r="I82" s="86"/>
      <c r="J82" s="87">
        <f t="shared" si="16"/>
        <v>0</v>
      </c>
      <c r="K82" s="85">
        <v>6.0000000000000002E-5</v>
      </c>
      <c r="L82" s="85">
        <f t="shared" si="17"/>
        <v>4.1868E-4</v>
      </c>
      <c r="M82" s="85"/>
      <c r="N82" s="85">
        <f t="shared" si="18"/>
        <v>0</v>
      </c>
      <c r="O82" s="87">
        <v>21</v>
      </c>
      <c r="P82" s="87">
        <f t="shared" si="19"/>
        <v>0</v>
      </c>
      <c r="Q82" s="87">
        <f t="shared" si="20"/>
        <v>0</v>
      </c>
      <c r="R82" s="8"/>
      <c r="S82" s="8"/>
      <c r="T82" s="8"/>
    </row>
    <row r="83" spans="1:20" ht="11.25" outlineLevel="3" x14ac:dyDescent="0.2">
      <c r="A83" s="10"/>
      <c r="B83" s="80"/>
      <c r="C83" s="81">
        <v>15</v>
      </c>
      <c r="D83" s="82" t="s">
        <v>50</v>
      </c>
      <c r="E83" s="83" t="s">
        <v>108</v>
      </c>
      <c r="F83" s="84" t="s">
        <v>109</v>
      </c>
      <c r="G83" s="82" t="s">
        <v>56</v>
      </c>
      <c r="H83" s="85">
        <v>6.9779999999999998</v>
      </c>
      <c r="I83" s="86"/>
      <c r="J83" s="87">
        <f t="shared" si="16"/>
        <v>0</v>
      </c>
      <c r="K83" s="85"/>
      <c r="L83" s="85">
        <f t="shared" si="17"/>
        <v>0</v>
      </c>
      <c r="M83" s="85"/>
      <c r="N83" s="85">
        <f t="shared" si="18"/>
        <v>0</v>
      </c>
      <c r="O83" s="87">
        <v>21</v>
      </c>
      <c r="P83" s="87">
        <f t="shared" si="19"/>
        <v>0</v>
      </c>
      <c r="Q83" s="87">
        <f t="shared" si="20"/>
        <v>0</v>
      </c>
      <c r="R83" s="8"/>
      <c r="S83" s="8"/>
      <c r="T83" s="8"/>
    </row>
    <row r="84" spans="1:20" outlineLevel="3" x14ac:dyDescent="0.15">
      <c r="B84" s="6"/>
      <c r="C84" s="6"/>
      <c r="D84" s="6"/>
      <c r="E84" s="6"/>
      <c r="F84" s="6"/>
      <c r="G84" s="6"/>
      <c r="H84" s="6"/>
      <c r="I84" s="8"/>
      <c r="J84" s="8"/>
      <c r="K84" s="6"/>
      <c r="L84" s="6"/>
      <c r="M84" s="6"/>
      <c r="N84" s="6"/>
      <c r="O84" s="6"/>
      <c r="P84" s="8"/>
      <c r="Q84" s="8"/>
    </row>
    <row r="85" spans="1:20" ht="11.25" outlineLevel="2" x14ac:dyDescent="0.2">
      <c r="A85" s="51" t="s">
        <v>44</v>
      </c>
      <c r="B85" s="73">
        <v>3</v>
      </c>
      <c r="C85" s="74"/>
      <c r="D85" s="75" t="s">
        <v>49</v>
      </c>
      <c r="E85" s="75"/>
      <c r="F85" s="76" t="s">
        <v>39</v>
      </c>
      <c r="G85" s="75"/>
      <c r="H85" s="77"/>
      <c r="I85" s="78"/>
      <c r="J85" s="52">
        <f>SUBTOTAL(9,J86:J87)</f>
        <v>0</v>
      </c>
      <c r="K85" s="77"/>
      <c r="L85" s="53">
        <f>SUBTOTAL(9,L86:L87)</f>
        <v>0</v>
      </c>
      <c r="M85" s="77"/>
      <c r="N85" s="53">
        <f>SUBTOTAL(9,N86:N87)</f>
        <v>0</v>
      </c>
      <c r="O85" s="79"/>
      <c r="P85" s="52">
        <f>SUBTOTAL(9,P86:P87)</f>
        <v>0</v>
      </c>
      <c r="Q85" s="52">
        <f>SUBTOTAL(9,Q86:Q87)</f>
        <v>0</v>
      </c>
      <c r="R85" s="6"/>
      <c r="S85" s="8"/>
      <c r="T85" s="8"/>
    </row>
    <row r="86" spans="1:20" ht="11.25" outlineLevel="3" x14ac:dyDescent="0.2">
      <c r="A86" s="10"/>
      <c r="B86" s="80"/>
      <c r="C86" s="81">
        <v>9</v>
      </c>
      <c r="D86" s="82" t="s">
        <v>110</v>
      </c>
      <c r="E86" s="83" t="s">
        <v>111</v>
      </c>
      <c r="F86" s="84" t="s">
        <v>112</v>
      </c>
      <c r="G86" s="82" t="s">
        <v>113</v>
      </c>
      <c r="H86" s="85">
        <v>5</v>
      </c>
      <c r="I86" s="86"/>
      <c r="J86" s="87">
        <f>H86*I86</f>
        <v>0</v>
      </c>
      <c r="K86" s="85"/>
      <c r="L86" s="85">
        <f>H86*K86</f>
        <v>0</v>
      </c>
      <c r="M86" s="85"/>
      <c r="N86" s="85">
        <f>H86*M86</f>
        <v>0</v>
      </c>
      <c r="O86" s="87">
        <v>21</v>
      </c>
      <c r="P86" s="87">
        <f>J86*(O86/100)</f>
        <v>0</v>
      </c>
      <c r="Q86" s="87">
        <f>J86+P86</f>
        <v>0</v>
      </c>
      <c r="R86" s="8"/>
      <c r="S86" s="8"/>
      <c r="T86" s="8"/>
    </row>
    <row r="87" spans="1:20" ht="11.25" outlineLevel="3" x14ac:dyDescent="0.15">
      <c r="B87" s="6"/>
      <c r="C87" s="6"/>
      <c r="D87" s="6"/>
      <c r="E87" s="6"/>
      <c r="F87" s="91" t="s">
        <v>120</v>
      </c>
      <c r="G87" s="89" t="s">
        <v>113</v>
      </c>
      <c r="H87" s="92">
        <v>10</v>
      </c>
      <c r="I87" s="93"/>
      <c r="J87" s="94">
        <f>I87*H87%</f>
        <v>0</v>
      </c>
      <c r="K87" s="6"/>
      <c r="L87" s="6"/>
      <c r="M87" s="6"/>
      <c r="N87" s="6"/>
      <c r="O87" s="6"/>
      <c r="P87" s="8"/>
      <c r="Q87" s="8"/>
    </row>
    <row r="88" spans="1:20" outlineLevel="1" x14ac:dyDescent="0.15"/>
    <row r="89" spans="1:20" ht="12" x14ac:dyDescent="0.15">
      <c r="F89" s="45" t="s">
        <v>118</v>
      </c>
      <c r="G89" s="102"/>
      <c r="H89" s="103"/>
      <c r="I89" s="104"/>
      <c r="J89" s="105">
        <f>J51+J64+J67+J85</f>
        <v>0</v>
      </c>
    </row>
  </sheetData>
  <pageMargins left="0.70866141732283505" right="0.70866141732283505" top="0.78740157480314998" bottom="0.78740157480314998" header="0.31496062992126" footer="0.31496062992126"/>
  <pageSetup paperSize="9" scale="91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10</vt:i4>
      </vt:variant>
    </vt:vector>
  </HeadingPairs>
  <TitlesOfParts>
    <vt:vector size="12" baseType="lpstr">
      <vt:lpstr>Krycí List</vt:lpstr>
      <vt:lpstr>Zakázka</vt:lpstr>
      <vt:lpstr>__3FD872C1_8887_4EA3_9FC2_897EF4F3D2C3_ITEM__</vt:lpstr>
      <vt:lpstr>__3FD872C1_8887_4EA3_9FC2_897EF4F3D2C3_ITEM_GROUP1__</vt:lpstr>
      <vt:lpstr>__3FD872C1_8887_4EA3_9FC2_897EF4F3D2C3_ITEM_GROUP2__</vt:lpstr>
      <vt:lpstr>__3FD872C1_8887_4EA3_9FC2_897EF4F3D2C3_ITEM_GROUP3__X</vt:lpstr>
      <vt:lpstr>GROUP_ID</vt:lpstr>
      <vt:lpstr>ITEM_PRICES</vt:lpstr>
      <vt:lpstr>Zakázka!Názvy_tisku</vt:lpstr>
      <vt:lpstr>'Krycí List'!Oblast_tisku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Lanškroun - nátěr oken č.p.8 - Nabídka</dc:subject>
  <dc:creator>ADMIN</dc:creator>
  <cp:lastModifiedBy>Josef Dvořák ml.</cp:lastModifiedBy>
  <cp:lastPrinted>2025-10-16T06:49:11Z</cp:lastPrinted>
  <dcterms:created xsi:type="dcterms:W3CDTF">2025-10-10T12:08:02Z</dcterms:created>
  <dcterms:modified xsi:type="dcterms:W3CDTF">2026-02-26T09:45:57Z</dcterms:modified>
</cp:coreProperties>
</file>