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. INVESTIČNÍ AKCE\2025\ZŠ A. Jiráska č.p.80 - výměna zářivkových těles\zadání E-ZAK\"/>
    </mc:Choice>
  </mc:AlternateContent>
  <bookViews>
    <workbookView xWindow="0" yWindow="0" windowWidth="28800" windowHeight="14235"/>
  </bookViews>
  <sheets>
    <sheet name="2. NP-Přízemí" sheetId="1" r:id="rId1"/>
    <sheet name="schodiště" sheetId="3" r:id="rId2"/>
  </sheets>
  <definedNames>
    <definedName name="_xlnm._FilterDatabase" localSheetId="0" hidden="1">'2. NP-Přízemí'!$A$4:$E$162</definedName>
    <definedName name="_xlnm._FilterDatabase" localSheetId="1" hidden="1">schodiště!$A$4:$E$24</definedName>
    <definedName name="_xlnm.Print_Area" localSheetId="0">'2. NP-Přízemí'!$A$1:$E$167</definedName>
    <definedName name="_xlnm.Print_Area" localSheetId="1">schodiště!$A$1:$E$29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14" i="3" s="1"/>
  <c r="E27" i="3" s="1"/>
  <c r="E9" i="3"/>
  <c r="E10" i="3"/>
  <c r="E11" i="3"/>
  <c r="E12" i="3"/>
  <c r="E13" i="3"/>
  <c r="E18" i="3"/>
  <c r="E24" i="3" s="1"/>
  <c r="E19" i="3"/>
  <c r="E20" i="3"/>
  <c r="E21" i="3"/>
  <c r="E22" i="3"/>
  <c r="E23" i="3"/>
  <c r="E28" i="3" l="1"/>
  <c r="E29" i="3" s="1"/>
  <c r="E5" i="1"/>
  <c r="E6" i="1"/>
  <c r="E7" i="1"/>
  <c r="E8" i="1"/>
  <c r="E9" i="1"/>
  <c r="E10" i="1"/>
  <c r="E11" i="1"/>
  <c r="C12" i="1"/>
  <c r="E12" i="1" s="1"/>
  <c r="E13" i="1"/>
  <c r="E18" i="1"/>
  <c r="E26" i="1" s="1"/>
  <c r="E19" i="1"/>
  <c r="E20" i="1"/>
  <c r="E21" i="1"/>
  <c r="E22" i="1"/>
  <c r="E23" i="1"/>
  <c r="C24" i="1"/>
  <c r="E24" i="1"/>
  <c r="E25" i="1"/>
  <c r="E30" i="1"/>
  <c r="E31" i="1"/>
  <c r="E38" i="1" s="1"/>
  <c r="E32" i="1"/>
  <c r="E33" i="1"/>
  <c r="E34" i="1"/>
  <c r="E35" i="1"/>
  <c r="E36" i="1"/>
  <c r="E37" i="1"/>
  <c r="E42" i="1"/>
  <c r="E43" i="1"/>
  <c r="E52" i="1" s="1"/>
  <c r="E44" i="1"/>
  <c r="E45" i="1"/>
  <c r="E46" i="1"/>
  <c r="E47" i="1"/>
  <c r="E48" i="1"/>
  <c r="E49" i="1"/>
  <c r="C50" i="1"/>
  <c r="E50" i="1"/>
  <c r="C51" i="1"/>
  <c r="E51" i="1"/>
  <c r="E56" i="1"/>
  <c r="E65" i="1" s="1"/>
  <c r="E57" i="1"/>
  <c r="E58" i="1"/>
  <c r="E59" i="1"/>
  <c r="E60" i="1"/>
  <c r="E61" i="1"/>
  <c r="E62" i="1"/>
  <c r="C63" i="1"/>
  <c r="E63" i="1"/>
  <c r="E64" i="1"/>
  <c r="E69" i="1"/>
  <c r="E70" i="1"/>
  <c r="E71" i="1"/>
  <c r="E72" i="1"/>
  <c r="C73" i="1"/>
  <c r="E73" i="1"/>
  <c r="E74" i="1"/>
  <c r="C75" i="1"/>
  <c r="E75" i="1"/>
  <c r="C76" i="1"/>
  <c r="E76" i="1" s="1"/>
  <c r="E81" i="1"/>
  <c r="E82" i="1"/>
  <c r="E83" i="1"/>
  <c r="E84" i="1"/>
  <c r="E85" i="1"/>
  <c r="E86" i="1"/>
  <c r="E87" i="1"/>
  <c r="C88" i="1"/>
  <c r="E88" i="1"/>
  <c r="C89" i="1"/>
  <c r="E89" i="1" s="1"/>
  <c r="E94" i="1"/>
  <c r="E95" i="1"/>
  <c r="E102" i="1" s="1"/>
  <c r="E96" i="1"/>
  <c r="E97" i="1"/>
  <c r="E98" i="1"/>
  <c r="E99" i="1"/>
  <c r="E100" i="1"/>
  <c r="E101" i="1"/>
  <c r="E106" i="1"/>
  <c r="E114" i="1" s="1"/>
  <c r="E107" i="1"/>
  <c r="E108" i="1"/>
  <c r="E109" i="1"/>
  <c r="E110" i="1"/>
  <c r="E111" i="1"/>
  <c r="C112" i="1"/>
  <c r="E112" i="1"/>
  <c r="E113" i="1"/>
  <c r="E118" i="1"/>
  <c r="E119" i="1"/>
  <c r="E120" i="1"/>
  <c r="E121" i="1"/>
  <c r="E122" i="1"/>
  <c r="E123" i="1"/>
  <c r="C124" i="1"/>
  <c r="E124" i="1" s="1"/>
  <c r="E125" i="1"/>
  <c r="E130" i="1"/>
  <c r="E138" i="1" s="1"/>
  <c r="E131" i="1"/>
  <c r="E132" i="1"/>
  <c r="E133" i="1"/>
  <c r="E134" i="1"/>
  <c r="E135" i="1"/>
  <c r="C136" i="1"/>
  <c r="E136" i="1"/>
  <c r="E137" i="1"/>
  <c r="E142" i="1"/>
  <c r="E143" i="1"/>
  <c r="E144" i="1"/>
  <c r="E145" i="1"/>
  <c r="E146" i="1"/>
  <c r="E147" i="1"/>
  <c r="C148" i="1"/>
  <c r="E148" i="1" s="1"/>
  <c r="E149" i="1"/>
  <c r="E154" i="1"/>
  <c r="E162" i="1" s="1"/>
  <c r="E155" i="1"/>
  <c r="E156" i="1"/>
  <c r="E157" i="1"/>
  <c r="E158" i="1"/>
  <c r="E159" i="1"/>
  <c r="C160" i="1"/>
  <c r="E160" i="1"/>
  <c r="E161" i="1"/>
  <c r="E126" i="1" l="1"/>
  <c r="E14" i="1"/>
  <c r="E90" i="1"/>
  <c r="E150" i="1"/>
  <c r="E77" i="1"/>
  <c r="E165" i="1" l="1"/>
  <c r="E166" i="1" l="1"/>
  <c r="E167" i="1" s="1"/>
</calcChain>
</file>

<file path=xl/sharedStrings.xml><?xml version="1.0" encoding="utf-8"?>
<sst xmlns="http://schemas.openxmlformats.org/spreadsheetml/2006/main" count="361" uniqueCount="47">
  <si>
    <t>CELKEM za podlaží s DPH</t>
  </si>
  <si>
    <t>21% DPH</t>
  </si>
  <si>
    <t>CELKEM za podlaží bez DPH</t>
  </si>
  <si>
    <t>Celkem za místnost bez DPH</t>
  </si>
  <si>
    <t>m2</t>
  </si>
  <si>
    <t>Výmalba stropu</t>
  </si>
  <si>
    <t>Zapravení stropu</t>
  </si>
  <si>
    <t>kpl</t>
  </si>
  <si>
    <t>Vedlejší náklady</t>
  </si>
  <si>
    <t>mb</t>
  </si>
  <si>
    <t>Lišta 18x18 mm</t>
  </si>
  <si>
    <t>Kabel 5x1,5 mm CYKY</t>
  </si>
  <si>
    <t>ks</t>
  </si>
  <si>
    <t>Montáž svítidel nových</t>
  </si>
  <si>
    <t>Demontáž svítidel stávajících</t>
  </si>
  <si>
    <t>Svítidlo Clever - LAL 5000/840 MPR přisazené DALI</t>
  </si>
  <si>
    <t>cena celkem</t>
  </si>
  <si>
    <t>jednotková cena</t>
  </si>
  <si>
    <t>množství</t>
  </si>
  <si>
    <t>mj</t>
  </si>
  <si>
    <t>popis</t>
  </si>
  <si>
    <t>Chodba - 22,75 m2</t>
  </si>
  <si>
    <t>Družina č. 20 - 37,3 m2</t>
  </si>
  <si>
    <t>Svítidlo Clever - LAL 4300/840 MPR přisazené DALI</t>
  </si>
  <si>
    <t>Šatna č. 19 - 12,1 m2</t>
  </si>
  <si>
    <t>Šatna č. 18 - 18,6 m2</t>
  </si>
  <si>
    <t>Svítidlo Clever - LAL 3600/840 MPR přisazené DALI</t>
  </si>
  <si>
    <t>Šatna č. 17 - 24,2 m2</t>
  </si>
  <si>
    <t>Šatna č. 11 - 11 m2</t>
  </si>
  <si>
    <t>Svítidlo Lentil 3000/840 OP IP44 přisazené PIR 400mm</t>
  </si>
  <si>
    <t>Svítidlo Lentil 4200/840 OP IP44 přisazené PIR 500mm</t>
  </si>
  <si>
    <t>Úklid + toaleta + toaleta - 18,4 + 17,0 m2</t>
  </si>
  <si>
    <t>Chodba + chodba - 58,4 + 49,45 m2</t>
  </si>
  <si>
    <t>Svítidlo Clever - LAS 3400/840 přisazené DALI</t>
  </si>
  <si>
    <t>Učebna č. 15 - 53,8 m2</t>
  </si>
  <si>
    <t>Svítidlo Lentil 3000/8400 OP IP44 přisazené PIR 400mm</t>
  </si>
  <si>
    <t>Svítidlo Lentil 4200/8400 OP IP44 přisazené PIR 500mm</t>
  </si>
  <si>
    <t>Chodba + toaleta + toaleta - 22,0 + 1,0 + 3,5 m2</t>
  </si>
  <si>
    <t>Svítidlo Clever - LAL 5700/840 MPR přisazené DALI</t>
  </si>
  <si>
    <t>Družina  č. 13 - 29,7 m2</t>
  </si>
  <si>
    <t>Učebna č. 14 - 48,4 m2</t>
  </si>
  <si>
    <t>2. NP - JMM 80 Přízemí</t>
  </si>
  <si>
    <t>Schodiště zadní</t>
  </si>
  <si>
    <t>Svítidlo Lentil 2000/8400 OP IP44 přisazené PIR 400mm</t>
  </si>
  <si>
    <t>Schodiště hlavní</t>
  </si>
  <si>
    <t>SCHODIŠTĚ</t>
  </si>
  <si>
    <t>Družina č. 12 - 38,5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</si>
</sst>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67"/>
  <sheetViews>
    <sheetView tabSelected="1" view="pageBreakPreview" zoomScaleNormal="100" zoomScaleSheetLayoutView="10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G29" sqref="G29"/>
    </sheetView>
  </sheetViews>
  <sheetFormatPr defaultColWidth="8.7109375" defaultRowHeight="15" x14ac:dyDescent="0.25"/>
  <cols>
    <col min="1" max="1" width="46.85546875" style="1" customWidth="1"/>
    <col min="2" max="2" width="8.7109375" style="2"/>
    <col min="3" max="3" width="9.5703125" style="2" customWidth="1"/>
    <col min="4" max="4" width="18.28515625" style="1" customWidth="1"/>
    <col min="5" max="5" width="20.42578125" style="1" customWidth="1"/>
    <col min="6" max="16384" width="8.7109375" style="1"/>
  </cols>
  <sheetData>
    <row r="1" spans="1:5" ht="24.6" customHeight="1" x14ac:dyDescent="0.25">
      <c r="A1" s="36" t="s">
        <v>41</v>
      </c>
    </row>
    <row r="3" spans="1:5" ht="15.75" thickBot="1" x14ac:dyDescent="0.3">
      <c r="A3" s="28" t="s">
        <v>40</v>
      </c>
    </row>
    <row r="4" spans="1:5" s="34" customFormat="1" ht="24" customHeight="1" thickBot="1" x14ac:dyDescent="0.3">
      <c r="A4" s="27" t="s">
        <v>20</v>
      </c>
      <c r="B4" s="26" t="s">
        <v>19</v>
      </c>
      <c r="C4" s="26" t="s">
        <v>18</v>
      </c>
      <c r="D4" s="26" t="s">
        <v>17</v>
      </c>
      <c r="E4" s="25" t="s">
        <v>16</v>
      </c>
    </row>
    <row r="5" spans="1:5" ht="20.100000000000001" customHeight="1" x14ac:dyDescent="0.25">
      <c r="A5" s="32" t="s">
        <v>23</v>
      </c>
      <c r="B5" s="31" t="s">
        <v>12</v>
      </c>
      <c r="C5" s="31">
        <v>10</v>
      </c>
      <c r="D5" s="30">
        <v>0</v>
      </c>
      <c r="E5" s="29">
        <f t="shared" ref="E5:E13" si="0">C5*D5</f>
        <v>0</v>
      </c>
    </row>
    <row r="6" spans="1:5" ht="20.100000000000001" customHeight="1" x14ac:dyDescent="0.25">
      <c r="A6" s="24" t="s">
        <v>33</v>
      </c>
      <c r="B6" s="21" t="s">
        <v>12</v>
      </c>
      <c r="C6" s="21">
        <v>1</v>
      </c>
      <c r="D6" s="17">
        <v>0</v>
      </c>
      <c r="E6" s="20">
        <f t="shared" si="0"/>
        <v>0</v>
      </c>
    </row>
    <row r="7" spans="1:5" ht="20.100000000000001" customHeight="1" x14ac:dyDescent="0.25">
      <c r="A7" s="24" t="s">
        <v>14</v>
      </c>
      <c r="B7" s="21" t="s">
        <v>12</v>
      </c>
      <c r="C7" s="21">
        <v>13</v>
      </c>
      <c r="D7" s="17">
        <v>0</v>
      </c>
      <c r="E7" s="20">
        <f t="shared" si="0"/>
        <v>0</v>
      </c>
    </row>
    <row r="8" spans="1:5" ht="20.100000000000001" customHeight="1" x14ac:dyDescent="0.25">
      <c r="A8" s="24" t="s">
        <v>13</v>
      </c>
      <c r="B8" s="21" t="s">
        <v>12</v>
      </c>
      <c r="C8" s="21">
        <v>11</v>
      </c>
      <c r="D8" s="17">
        <v>0</v>
      </c>
      <c r="E8" s="20">
        <f t="shared" si="0"/>
        <v>0</v>
      </c>
    </row>
    <row r="9" spans="1:5" ht="20.100000000000001" customHeight="1" x14ac:dyDescent="0.25">
      <c r="A9" s="24" t="s">
        <v>11</v>
      </c>
      <c r="B9" s="21" t="s">
        <v>9</v>
      </c>
      <c r="C9" s="21">
        <v>24</v>
      </c>
      <c r="D9" s="17">
        <v>0</v>
      </c>
      <c r="E9" s="20">
        <f t="shared" si="0"/>
        <v>0</v>
      </c>
    </row>
    <row r="10" spans="1:5" ht="20.100000000000001" customHeight="1" x14ac:dyDescent="0.25">
      <c r="A10" s="24" t="s">
        <v>10</v>
      </c>
      <c r="B10" s="21" t="s">
        <v>9</v>
      </c>
      <c r="C10" s="21">
        <v>13</v>
      </c>
      <c r="D10" s="17">
        <v>0</v>
      </c>
      <c r="E10" s="20">
        <f t="shared" si="0"/>
        <v>0</v>
      </c>
    </row>
    <row r="11" spans="1:5" ht="20.100000000000001" customHeight="1" x14ac:dyDescent="0.25">
      <c r="A11" s="24" t="s">
        <v>8</v>
      </c>
      <c r="B11" s="23" t="s">
        <v>7</v>
      </c>
      <c r="C11" s="23">
        <v>1</v>
      </c>
      <c r="D11" s="17">
        <v>0</v>
      </c>
      <c r="E11" s="20">
        <f t="shared" si="0"/>
        <v>0</v>
      </c>
    </row>
    <row r="12" spans="1:5" ht="20.100000000000001" customHeight="1" x14ac:dyDescent="0.25">
      <c r="A12" s="22" t="s">
        <v>6</v>
      </c>
      <c r="B12" s="21" t="s">
        <v>4</v>
      </c>
      <c r="C12" s="21">
        <f>24*0.5</f>
        <v>12</v>
      </c>
      <c r="D12" s="17">
        <v>0</v>
      </c>
      <c r="E12" s="20">
        <f t="shared" si="0"/>
        <v>0</v>
      </c>
    </row>
    <row r="13" spans="1:5" ht="20.100000000000001" customHeight="1" thickBot="1" x14ac:dyDescent="0.3">
      <c r="A13" s="19" t="s">
        <v>5</v>
      </c>
      <c r="B13" s="18" t="s">
        <v>4</v>
      </c>
      <c r="C13" s="18">
        <v>48.4</v>
      </c>
      <c r="D13" s="17">
        <v>0</v>
      </c>
      <c r="E13" s="16">
        <f t="shared" si="0"/>
        <v>0</v>
      </c>
    </row>
    <row r="14" spans="1:5" ht="21.95" customHeight="1" thickBot="1" x14ac:dyDescent="0.3">
      <c r="A14" s="15" t="s">
        <v>3</v>
      </c>
      <c r="B14" s="14"/>
      <c r="C14" s="14"/>
      <c r="D14" s="13"/>
      <c r="E14" s="12">
        <f>SUM(E5:E13)</f>
        <v>0</v>
      </c>
    </row>
    <row r="16" spans="1:5" ht="15.75" thickBot="1" x14ac:dyDescent="0.3">
      <c r="A16" s="28" t="s">
        <v>39</v>
      </c>
    </row>
    <row r="17" spans="1:5" s="34" customFormat="1" ht="24" customHeight="1" thickBot="1" x14ac:dyDescent="0.3">
      <c r="A17" s="27" t="s">
        <v>20</v>
      </c>
      <c r="B17" s="26" t="s">
        <v>19</v>
      </c>
      <c r="C17" s="26" t="s">
        <v>18</v>
      </c>
      <c r="D17" s="26" t="s">
        <v>17</v>
      </c>
      <c r="E17" s="25" t="s">
        <v>16</v>
      </c>
    </row>
    <row r="18" spans="1:5" ht="20.100000000000001" customHeight="1" x14ac:dyDescent="0.25">
      <c r="A18" s="32" t="s">
        <v>23</v>
      </c>
      <c r="B18" s="31" t="s">
        <v>12</v>
      </c>
      <c r="C18" s="31">
        <v>6</v>
      </c>
      <c r="D18" s="30">
        <v>0</v>
      </c>
      <c r="E18" s="29">
        <f t="shared" ref="E18:E25" si="1">C18*D18</f>
        <v>0</v>
      </c>
    </row>
    <row r="19" spans="1:5" ht="20.100000000000001" customHeight="1" x14ac:dyDescent="0.25">
      <c r="A19" s="24" t="s">
        <v>14</v>
      </c>
      <c r="B19" s="21" t="s">
        <v>12</v>
      </c>
      <c r="C19" s="21">
        <v>6</v>
      </c>
      <c r="D19" s="17">
        <v>0</v>
      </c>
      <c r="E19" s="20">
        <f t="shared" si="1"/>
        <v>0</v>
      </c>
    </row>
    <row r="20" spans="1:5" ht="20.100000000000001" customHeight="1" x14ac:dyDescent="0.25">
      <c r="A20" s="24" t="s">
        <v>13</v>
      </c>
      <c r="B20" s="21" t="s">
        <v>12</v>
      </c>
      <c r="C20" s="21">
        <v>6</v>
      </c>
      <c r="D20" s="17">
        <v>0</v>
      </c>
      <c r="E20" s="20">
        <f t="shared" si="1"/>
        <v>0</v>
      </c>
    </row>
    <row r="21" spans="1:5" ht="20.100000000000001" customHeight="1" x14ac:dyDescent="0.25">
      <c r="A21" s="24" t="s">
        <v>11</v>
      </c>
      <c r="B21" s="21" t="s">
        <v>9</v>
      </c>
      <c r="C21" s="21">
        <v>20</v>
      </c>
      <c r="D21" s="17">
        <v>0</v>
      </c>
      <c r="E21" s="20">
        <f t="shared" si="1"/>
        <v>0</v>
      </c>
    </row>
    <row r="22" spans="1:5" ht="20.100000000000001" customHeight="1" x14ac:dyDescent="0.25">
      <c r="A22" s="22" t="s">
        <v>10</v>
      </c>
      <c r="B22" s="21" t="s">
        <v>9</v>
      </c>
      <c r="C22" s="21">
        <v>14</v>
      </c>
      <c r="D22" s="17">
        <v>0</v>
      </c>
      <c r="E22" s="20">
        <f t="shared" si="1"/>
        <v>0</v>
      </c>
    </row>
    <row r="23" spans="1:5" ht="20.100000000000001" customHeight="1" x14ac:dyDescent="0.25">
      <c r="A23" s="24" t="s">
        <v>8</v>
      </c>
      <c r="B23" s="23" t="s">
        <v>7</v>
      </c>
      <c r="C23" s="23">
        <v>1</v>
      </c>
      <c r="D23" s="17">
        <v>0</v>
      </c>
      <c r="E23" s="20">
        <f t="shared" si="1"/>
        <v>0</v>
      </c>
    </row>
    <row r="24" spans="1:5" ht="20.100000000000001" customHeight="1" x14ac:dyDescent="0.25">
      <c r="A24" s="22" t="s">
        <v>6</v>
      </c>
      <c r="B24" s="21" t="s">
        <v>4</v>
      </c>
      <c r="C24" s="21">
        <f>10*0.5</f>
        <v>5</v>
      </c>
      <c r="D24" s="17">
        <v>0</v>
      </c>
      <c r="E24" s="20">
        <f t="shared" si="1"/>
        <v>0</v>
      </c>
    </row>
    <row r="25" spans="1:5" ht="20.100000000000001" customHeight="1" thickBot="1" x14ac:dyDescent="0.3">
      <c r="A25" s="19" t="s">
        <v>5</v>
      </c>
      <c r="B25" s="18" t="s">
        <v>4</v>
      </c>
      <c r="C25" s="18">
        <v>48.4</v>
      </c>
      <c r="D25" s="17">
        <v>0</v>
      </c>
      <c r="E25" s="16">
        <f t="shared" si="1"/>
        <v>0</v>
      </c>
    </row>
    <row r="26" spans="1:5" ht="21.95" customHeight="1" thickBot="1" x14ac:dyDescent="0.3">
      <c r="A26" s="15" t="s">
        <v>3</v>
      </c>
      <c r="B26" s="14"/>
      <c r="C26" s="14"/>
      <c r="D26" s="13"/>
      <c r="E26" s="12">
        <f>SUM(E18:E25)</f>
        <v>0</v>
      </c>
    </row>
    <row r="28" spans="1:5" ht="15.75" thickBot="1" x14ac:dyDescent="0.3">
      <c r="A28" s="28" t="s">
        <v>46</v>
      </c>
    </row>
    <row r="29" spans="1:5" s="34" customFormat="1" ht="24" customHeight="1" thickBot="1" x14ac:dyDescent="0.3">
      <c r="A29" s="27" t="s">
        <v>20</v>
      </c>
      <c r="B29" s="26" t="s">
        <v>19</v>
      </c>
      <c r="C29" s="26" t="s">
        <v>18</v>
      </c>
      <c r="D29" s="26" t="s">
        <v>17</v>
      </c>
      <c r="E29" s="25" t="s">
        <v>16</v>
      </c>
    </row>
    <row r="30" spans="1:5" ht="20.100000000000001" customHeight="1" x14ac:dyDescent="0.25">
      <c r="A30" s="24" t="s">
        <v>38</v>
      </c>
      <c r="B30" s="21" t="s">
        <v>12</v>
      </c>
      <c r="C30" s="21">
        <v>6</v>
      </c>
      <c r="D30" s="17">
        <v>0</v>
      </c>
      <c r="E30" s="20">
        <f t="shared" ref="E30:E37" si="2">C30*D30</f>
        <v>0</v>
      </c>
    </row>
    <row r="31" spans="1:5" ht="20.100000000000001" customHeight="1" x14ac:dyDescent="0.25">
      <c r="A31" s="24" t="s">
        <v>14</v>
      </c>
      <c r="B31" s="21" t="s">
        <v>12</v>
      </c>
      <c r="C31" s="21">
        <v>6</v>
      </c>
      <c r="D31" s="17">
        <v>0</v>
      </c>
      <c r="E31" s="20">
        <f t="shared" si="2"/>
        <v>0</v>
      </c>
    </row>
    <row r="32" spans="1:5" ht="20.100000000000001" customHeight="1" x14ac:dyDescent="0.25">
      <c r="A32" s="24" t="s">
        <v>13</v>
      </c>
      <c r="B32" s="21" t="s">
        <v>12</v>
      </c>
      <c r="C32" s="21">
        <v>6</v>
      </c>
      <c r="D32" s="17">
        <v>0</v>
      </c>
      <c r="E32" s="20">
        <f t="shared" si="2"/>
        <v>0</v>
      </c>
    </row>
    <row r="33" spans="1:5" ht="20.100000000000001" customHeight="1" x14ac:dyDescent="0.25">
      <c r="A33" s="24" t="s">
        <v>11</v>
      </c>
      <c r="B33" s="21" t="s">
        <v>9</v>
      </c>
      <c r="C33" s="21">
        <v>20</v>
      </c>
      <c r="D33" s="17">
        <v>0</v>
      </c>
      <c r="E33" s="20">
        <f t="shared" si="2"/>
        <v>0</v>
      </c>
    </row>
    <row r="34" spans="1:5" ht="20.100000000000001" customHeight="1" x14ac:dyDescent="0.25">
      <c r="A34" s="24" t="s">
        <v>10</v>
      </c>
      <c r="B34" s="21" t="s">
        <v>9</v>
      </c>
      <c r="C34" s="21">
        <v>14</v>
      </c>
      <c r="D34" s="17">
        <v>0</v>
      </c>
      <c r="E34" s="20">
        <f t="shared" si="2"/>
        <v>0</v>
      </c>
    </row>
    <row r="35" spans="1:5" ht="20.100000000000001" customHeight="1" x14ac:dyDescent="0.25">
      <c r="A35" s="24" t="s">
        <v>8</v>
      </c>
      <c r="B35" s="23" t="s">
        <v>7</v>
      </c>
      <c r="C35" s="23">
        <v>1</v>
      </c>
      <c r="D35" s="17">
        <v>0</v>
      </c>
      <c r="E35" s="20">
        <f t="shared" si="2"/>
        <v>0</v>
      </c>
    </row>
    <row r="36" spans="1:5" ht="20.100000000000001" customHeight="1" x14ac:dyDescent="0.25">
      <c r="A36" s="22" t="s">
        <v>6</v>
      </c>
      <c r="B36" s="21" t="s">
        <v>4</v>
      </c>
      <c r="C36" s="21">
        <v>5</v>
      </c>
      <c r="D36" s="17">
        <v>0</v>
      </c>
      <c r="E36" s="20">
        <f t="shared" si="2"/>
        <v>0</v>
      </c>
    </row>
    <row r="37" spans="1:5" ht="20.100000000000001" customHeight="1" thickBot="1" x14ac:dyDescent="0.3">
      <c r="A37" s="19" t="s">
        <v>5</v>
      </c>
      <c r="B37" s="18" t="s">
        <v>4</v>
      </c>
      <c r="C37" s="18">
        <v>38.5</v>
      </c>
      <c r="D37" s="17">
        <v>0</v>
      </c>
      <c r="E37" s="16">
        <f t="shared" si="2"/>
        <v>0</v>
      </c>
    </row>
    <row r="38" spans="1:5" ht="21.95" customHeight="1" thickBot="1" x14ac:dyDescent="0.3">
      <c r="A38" s="15" t="s">
        <v>3</v>
      </c>
      <c r="B38" s="14"/>
      <c r="C38" s="14"/>
      <c r="D38" s="13"/>
      <c r="E38" s="12">
        <f>SUM(E30:E37)</f>
        <v>0</v>
      </c>
    </row>
    <row r="40" spans="1:5" ht="15.75" thickBot="1" x14ac:dyDescent="0.3">
      <c r="A40" s="35" t="s">
        <v>37</v>
      </c>
    </row>
    <row r="41" spans="1:5" s="34" customFormat="1" ht="24" customHeight="1" thickBot="1" x14ac:dyDescent="0.3">
      <c r="A41" s="27" t="s">
        <v>20</v>
      </c>
      <c r="B41" s="26" t="s">
        <v>19</v>
      </c>
      <c r="C41" s="26" t="s">
        <v>18</v>
      </c>
      <c r="D41" s="26" t="s">
        <v>17</v>
      </c>
      <c r="E41" s="25" t="s">
        <v>16</v>
      </c>
    </row>
    <row r="42" spans="1:5" ht="20.100000000000001" customHeight="1" x14ac:dyDescent="0.25">
      <c r="A42" s="32" t="s">
        <v>23</v>
      </c>
      <c r="B42" s="31" t="s">
        <v>12</v>
      </c>
      <c r="C42" s="31">
        <v>3</v>
      </c>
      <c r="D42" s="30">
        <v>0</v>
      </c>
      <c r="E42" s="29">
        <f t="shared" ref="E42:E51" si="3">C42*D42</f>
        <v>0</v>
      </c>
    </row>
    <row r="43" spans="1:5" ht="20.100000000000001" customHeight="1" x14ac:dyDescent="0.25">
      <c r="A43" s="24" t="s">
        <v>36</v>
      </c>
      <c r="B43" s="21" t="s">
        <v>12</v>
      </c>
      <c r="C43" s="21">
        <v>1</v>
      </c>
      <c r="D43" s="17">
        <v>0</v>
      </c>
      <c r="E43" s="20">
        <f t="shared" si="3"/>
        <v>0</v>
      </c>
    </row>
    <row r="44" spans="1:5" ht="20.100000000000001" customHeight="1" x14ac:dyDescent="0.25">
      <c r="A44" s="24" t="s">
        <v>35</v>
      </c>
      <c r="B44" s="21" t="s">
        <v>12</v>
      </c>
      <c r="C44" s="21">
        <v>1</v>
      </c>
      <c r="D44" s="17">
        <v>0</v>
      </c>
      <c r="E44" s="20">
        <f t="shared" si="3"/>
        <v>0</v>
      </c>
    </row>
    <row r="45" spans="1:5" ht="20.100000000000001" customHeight="1" x14ac:dyDescent="0.25">
      <c r="A45" s="24" t="s">
        <v>14</v>
      </c>
      <c r="B45" s="21" t="s">
        <v>12</v>
      </c>
      <c r="C45" s="21">
        <v>6</v>
      </c>
      <c r="D45" s="17">
        <v>0</v>
      </c>
      <c r="E45" s="20">
        <f t="shared" si="3"/>
        <v>0</v>
      </c>
    </row>
    <row r="46" spans="1:5" ht="20.100000000000001" customHeight="1" x14ac:dyDescent="0.25">
      <c r="A46" s="24" t="s">
        <v>13</v>
      </c>
      <c r="B46" s="21" t="s">
        <v>12</v>
      </c>
      <c r="C46" s="21">
        <v>5</v>
      </c>
      <c r="D46" s="17">
        <v>0</v>
      </c>
      <c r="E46" s="20">
        <f t="shared" si="3"/>
        <v>0</v>
      </c>
    </row>
    <row r="47" spans="1:5" ht="20.100000000000001" customHeight="1" x14ac:dyDescent="0.25">
      <c r="A47" s="24" t="s">
        <v>11</v>
      </c>
      <c r="B47" s="21" t="s">
        <v>9</v>
      </c>
      <c r="C47" s="21">
        <v>17</v>
      </c>
      <c r="D47" s="17">
        <v>0</v>
      </c>
      <c r="E47" s="20">
        <f t="shared" si="3"/>
        <v>0</v>
      </c>
    </row>
    <row r="48" spans="1:5" ht="20.100000000000001" customHeight="1" x14ac:dyDescent="0.25">
      <c r="A48" s="24" t="s">
        <v>10</v>
      </c>
      <c r="B48" s="21" t="s">
        <v>9</v>
      </c>
      <c r="C48" s="21">
        <v>14</v>
      </c>
      <c r="D48" s="17">
        <v>0</v>
      </c>
      <c r="E48" s="20">
        <f t="shared" si="3"/>
        <v>0</v>
      </c>
    </row>
    <row r="49" spans="1:5" ht="20.100000000000001" customHeight="1" x14ac:dyDescent="0.25">
      <c r="A49" s="24" t="s">
        <v>8</v>
      </c>
      <c r="B49" s="23" t="s">
        <v>7</v>
      </c>
      <c r="C49" s="23">
        <v>1</v>
      </c>
      <c r="D49" s="17">
        <v>0</v>
      </c>
      <c r="E49" s="20">
        <f t="shared" si="3"/>
        <v>0</v>
      </c>
    </row>
    <row r="50" spans="1:5" ht="20.100000000000001" customHeight="1" x14ac:dyDescent="0.25">
      <c r="A50" s="22" t="s">
        <v>6</v>
      </c>
      <c r="B50" s="21" t="s">
        <v>4</v>
      </c>
      <c r="C50" s="21">
        <f>17*0.5</f>
        <v>8.5</v>
      </c>
      <c r="D50" s="17">
        <v>0</v>
      </c>
      <c r="E50" s="20">
        <f t="shared" si="3"/>
        <v>0</v>
      </c>
    </row>
    <row r="51" spans="1:5" ht="20.100000000000001" customHeight="1" thickBot="1" x14ac:dyDescent="0.3">
      <c r="A51" s="19" t="s">
        <v>5</v>
      </c>
      <c r="B51" s="18" t="s">
        <v>4</v>
      </c>
      <c r="C51" s="18">
        <f>22+1+3.5</f>
        <v>26.5</v>
      </c>
      <c r="D51" s="17">
        <v>0</v>
      </c>
      <c r="E51" s="16">
        <f t="shared" si="3"/>
        <v>0</v>
      </c>
    </row>
    <row r="52" spans="1:5" ht="21.95" customHeight="1" thickBot="1" x14ac:dyDescent="0.3">
      <c r="A52" s="15" t="s">
        <v>3</v>
      </c>
      <c r="B52" s="14"/>
      <c r="C52" s="14"/>
      <c r="D52" s="13"/>
      <c r="E52" s="12">
        <f>SUM(E42:E51)</f>
        <v>0</v>
      </c>
    </row>
    <row r="54" spans="1:5" ht="15.75" thickBot="1" x14ac:dyDescent="0.3">
      <c r="A54" s="35" t="s">
        <v>34</v>
      </c>
    </row>
    <row r="55" spans="1:5" s="34" customFormat="1" ht="24" customHeight="1" thickBot="1" x14ac:dyDescent="0.3">
      <c r="A55" s="27" t="s">
        <v>20</v>
      </c>
      <c r="B55" s="26" t="s">
        <v>19</v>
      </c>
      <c r="C55" s="26" t="s">
        <v>18</v>
      </c>
      <c r="D55" s="26" t="s">
        <v>17</v>
      </c>
      <c r="E55" s="25" t="s">
        <v>16</v>
      </c>
    </row>
    <row r="56" spans="1:5" ht="20.100000000000001" customHeight="1" x14ac:dyDescent="0.25">
      <c r="A56" s="32" t="s">
        <v>23</v>
      </c>
      <c r="B56" s="31" t="s">
        <v>12</v>
      </c>
      <c r="C56" s="31">
        <v>10</v>
      </c>
      <c r="D56" s="30">
        <v>0</v>
      </c>
      <c r="E56" s="29">
        <f t="shared" ref="E56:E64" si="4">C56*D56</f>
        <v>0</v>
      </c>
    </row>
    <row r="57" spans="1:5" ht="20.100000000000001" customHeight="1" x14ac:dyDescent="0.25">
      <c r="A57" s="24" t="s">
        <v>33</v>
      </c>
      <c r="B57" s="21" t="s">
        <v>12</v>
      </c>
      <c r="C57" s="21">
        <v>1</v>
      </c>
      <c r="D57" s="17">
        <v>0</v>
      </c>
      <c r="E57" s="20">
        <f t="shared" si="4"/>
        <v>0</v>
      </c>
    </row>
    <row r="58" spans="1:5" ht="19.5" customHeight="1" x14ac:dyDescent="0.25">
      <c r="A58" s="24" t="s">
        <v>14</v>
      </c>
      <c r="B58" s="21" t="s">
        <v>12</v>
      </c>
      <c r="C58" s="21">
        <v>15</v>
      </c>
      <c r="D58" s="17">
        <v>0</v>
      </c>
      <c r="E58" s="20">
        <f t="shared" si="4"/>
        <v>0</v>
      </c>
    </row>
    <row r="59" spans="1:5" ht="20.100000000000001" customHeight="1" x14ac:dyDescent="0.25">
      <c r="A59" s="24" t="s">
        <v>13</v>
      </c>
      <c r="B59" s="21" t="s">
        <v>12</v>
      </c>
      <c r="C59" s="21">
        <v>11</v>
      </c>
      <c r="D59" s="17">
        <v>0</v>
      </c>
      <c r="E59" s="20">
        <f t="shared" si="4"/>
        <v>0</v>
      </c>
    </row>
    <row r="60" spans="1:5" ht="20.100000000000001" customHeight="1" x14ac:dyDescent="0.25">
      <c r="A60" s="24" t="s">
        <v>11</v>
      </c>
      <c r="B60" s="21" t="s">
        <v>9</v>
      </c>
      <c r="C60" s="21">
        <v>30</v>
      </c>
      <c r="D60" s="17">
        <v>0</v>
      </c>
      <c r="E60" s="20">
        <f t="shared" si="4"/>
        <v>0</v>
      </c>
    </row>
    <row r="61" spans="1:5" ht="20.100000000000001" customHeight="1" x14ac:dyDescent="0.25">
      <c r="A61" s="24" t="s">
        <v>10</v>
      </c>
      <c r="B61" s="21" t="s">
        <v>9</v>
      </c>
      <c r="C61" s="21">
        <v>19</v>
      </c>
      <c r="D61" s="17">
        <v>0</v>
      </c>
      <c r="E61" s="20">
        <f t="shared" si="4"/>
        <v>0</v>
      </c>
    </row>
    <row r="62" spans="1:5" ht="20.100000000000001" customHeight="1" x14ac:dyDescent="0.25">
      <c r="A62" s="24" t="s">
        <v>8</v>
      </c>
      <c r="B62" s="23" t="s">
        <v>7</v>
      </c>
      <c r="C62" s="23">
        <v>1</v>
      </c>
      <c r="D62" s="17">
        <v>0</v>
      </c>
      <c r="E62" s="20">
        <f t="shared" si="4"/>
        <v>0</v>
      </c>
    </row>
    <row r="63" spans="1:5" ht="20.100000000000001" customHeight="1" x14ac:dyDescent="0.25">
      <c r="A63" s="22" t="s">
        <v>6</v>
      </c>
      <c r="B63" s="21" t="s">
        <v>4</v>
      </c>
      <c r="C63" s="21">
        <f>30*0.5</f>
        <v>15</v>
      </c>
      <c r="D63" s="17">
        <v>0</v>
      </c>
      <c r="E63" s="20">
        <f t="shared" si="4"/>
        <v>0</v>
      </c>
    </row>
    <row r="64" spans="1:5" ht="20.100000000000001" customHeight="1" thickBot="1" x14ac:dyDescent="0.3">
      <c r="A64" s="19" t="s">
        <v>5</v>
      </c>
      <c r="B64" s="18" t="s">
        <v>4</v>
      </c>
      <c r="C64" s="18">
        <v>53.8</v>
      </c>
      <c r="D64" s="17">
        <v>0</v>
      </c>
      <c r="E64" s="16">
        <f t="shared" si="4"/>
        <v>0</v>
      </c>
    </row>
    <row r="65" spans="1:5" ht="21.95" customHeight="1" thickBot="1" x14ac:dyDescent="0.3">
      <c r="A65" s="15" t="s">
        <v>3</v>
      </c>
      <c r="B65" s="14"/>
      <c r="C65" s="14"/>
      <c r="D65" s="13"/>
      <c r="E65" s="12">
        <f>SUM(E56:E64)</f>
        <v>0</v>
      </c>
    </row>
    <row r="67" spans="1:5" ht="15.75" thickBot="1" x14ac:dyDescent="0.3">
      <c r="A67" s="28" t="s">
        <v>32</v>
      </c>
    </row>
    <row r="68" spans="1:5" s="34" customFormat="1" ht="24" customHeight="1" thickBot="1" x14ac:dyDescent="0.3">
      <c r="A68" s="27" t="s">
        <v>20</v>
      </c>
      <c r="B68" s="26" t="s">
        <v>19</v>
      </c>
      <c r="C68" s="26" t="s">
        <v>18</v>
      </c>
      <c r="D68" s="26" t="s">
        <v>17</v>
      </c>
      <c r="E68" s="25" t="s">
        <v>16</v>
      </c>
    </row>
    <row r="69" spans="1:5" ht="20.100000000000001" customHeight="1" x14ac:dyDescent="0.25">
      <c r="A69" s="32" t="s">
        <v>23</v>
      </c>
      <c r="B69" s="31" t="s">
        <v>12</v>
      </c>
      <c r="C69" s="31">
        <v>19</v>
      </c>
      <c r="D69" s="30">
        <v>0</v>
      </c>
      <c r="E69" s="29">
        <f t="shared" ref="E69:E76" si="5">C69*D69</f>
        <v>0</v>
      </c>
    </row>
    <row r="70" spans="1:5" ht="19.5" customHeight="1" x14ac:dyDescent="0.25">
      <c r="A70" s="24" t="s">
        <v>14</v>
      </c>
      <c r="B70" s="21" t="s">
        <v>12</v>
      </c>
      <c r="C70" s="21">
        <v>14</v>
      </c>
      <c r="D70" s="17">
        <v>0</v>
      </c>
      <c r="E70" s="20">
        <f t="shared" si="5"/>
        <v>0</v>
      </c>
    </row>
    <row r="71" spans="1:5" ht="20.100000000000001" customHeight="1" x14ac:dyDescent="0.25">
      <c r="A71" s="24" t="s">
        <v>13</v>
      </c>
      <c r="B71" s="21" t="s">
        <v>12</v>
      </c>
      <c r="C71" s="21">
        <v>19</v>
      </c>
      <c r="D71" s="17">
        <v>0</v>
      </c>
      <c r="E71" s="20">
        <f t="shared" si="5"/>
        <v>0</v>
      </c>
    </row>
    <row r="72" spans="1:5" ht="20.100000000000001" customHeight="1" x14ac:dyDescent="0.25">
      <c r="A72" s="24" t="s">
        <v>11</v>
      </c>
      <c r="B72" s="21" t="s">
        <v>9</v>
      </c>
      <c r="C72" s="21">
        <v>63</v>
      </c>
      <c r="D72" s="17">
        <v>0</v>
      </c>
      <c r="E72" s="20">
        <f t="shared" si="5"/>
        <v>0</v>
      </c>
    </row>
    <row r="73" spans="1:5" ht="20.100000000000001" customHeight="1" x14ac:dyDescent="0.25">
      <c r="A73" s="24" t="s">
        <v>10</v>
      </c>
      <c r="B73" s="21" t="s">
        <v>9</v>
      </c>
      <c r="C73" s="21">
        <f>63-19</f>
        <v>44</v>
      </c>
      <c r="D73" s="17">
        <v>0</v>
      </c>
      <c r="E73" s="20">
        <f t="shared" si="5"/>
        <v>0</v>
      </c>
    </row>
    <row r="74" spans="1:5" ht="20.100000000000001" customHeight="1" x14ac:dyDescent="0.25">
      <c r="A74" s="24" t="s">
        <v>8</v>
      </c>
      <c r="B74" s="23" t="s">
        <v>7</v>
      </c>
      <c r="C74" s="23">
        <v>1</v>
      </c>
      <c r="D74" s="17">
        <v>0</v>
      </c>
      <c r="E74" s="20">
        <f t="shared" si="5"/>
        <v>0</v>
      </c>
    </row>
    <row r="75" spans="1:5" ht="20.100000000000001" customHeight="1" x14ac:dyDescent="0.25">
      <c r="A75" s="22" t="s">
        <v>6</v>
      </c>
      <c r="B75" s="21" t="s">
        <v>4</v>
      </c>
      <c r="C75" s="21">
        <f>63*0.5</f>
        <v>31.5</v>
      </c>
      <c r="D75" s="17">
        <v>0</v>
      </c>
      <c r="E75" s="20">
        <f t="shared" si="5"/>
        <v>0</v>
      </c>
    </row>
    <row r="76" spans="1:5" ht="20.100000000000001" customHeight="1" thickBot="1" x14ac:dyDescent="0.3">
      <c r="A76" s="19" t="s">
        <v>5</v>
      </c>
      <c r="B76" s="18" t="s">
        <v>4</v>
      </c>
      <c r="C76" s="18">
        <f>58.4+49.45</f>
        <v>107.85</v>
      </c>
      <c r="D76" s="17">
        <v>0</v>
      </c>
      <c r="E76" s="16">
        <f t="shared" si="5"/>
        <v>0</v>
      </c>
    </row>
    <row r="77" spans="1:5" ht="21.95" customHeight="1" thickBot="1" x14ac:dyDescent="0.3">
      <c r="A77" s="15" t="s">
        <v>3</v>
      </c>
      <c r="B77" s="14"/>
      <c r="C77" s="14"/>
      <c r="D77" s="13"/>
      <c r="E77" s="12">
        <f>SUM(E69:E76)</f>
        <v>0</v>
      </c>
    </row>
    <row r="79" spans="1:5" ht="15.75" thickBot="1" x14ac:dyDescent="0.3">
      <c r="A79" s="28" t="s">
        <v>31</v>
      </c>
    </row>
    <row r="80" spans="1:5" s="34" customFormat="1" ht="24" customHeight="1" thickBot="1" x14ac:dyDescent="0.3">
      <c r="A80" s="27" t="s">
        <v>20</v>
      </c>
      <c r="B80" s="26" t="s">
        <v>19</v>
      </c>
      <c r="C80" s="26" t="s">
        <v>18</v>
      </c>
      <c r="D80" s="26" t="s">
        <v>17</v>
      </c>
      <c r="E80" s="25" t="s">
        <v>16</v>
      </c>
    </row>
    <row r="81" spans="1:5" ht="20.100000000000001" customHeight="1" x14ac:dyDescent="0.25">
      <c r="A81" s="24" t="s">
        <v>30</v>
      </c>
      <c r="B81" s="21" t="s">
        <v>12</v>
      </c>
      <c r="C81" s="21">
        <v>8</v>
      </c>
      <c r="D81" s="17">
        <v>0</v>
      </c>
      <c r="E81" s="20">
        <f t="shared" ref="E81:E89" si="6">C81*D81</f>
        <v>0</v>
      </c>
    </row>
    <row r="82" spans="1:5" ht="20.100000000000001" customHeight="1" x14ac:dyDescent="0.25">
      <c r="A82" s="24" t="s">
        <v>29</v>
      </c>
      <c r="B82" s="21" t="s">
        <v>12</v>
      </c>
      <c r="C82" s="21">
        <v>1</v>
      </c>
      <c r="D82" s="17">
        <v>0</v>
      </c>
      <c r="E82" s="20">
        <f t="shared" si="6"/>
        <v>0</v>
      </c>
    </row>
    <row r="83" spans="1:5" ht="20.100000000000001" customHeight="1" x14ac:dyDescent="0.25">
      <c r="A83" s="24" t="s">
        <v>14</v>
      </c>
      <c r="B83" s="21" t="s">
        <v>12</v>
      </c>
      <c r="C83" s="21">
        <v>8</v>
      </c>
      <c r="D83" s="17">
        <v>0</v>
      </c>
      <c r="E83" s="20">
        <f t="shared" si="6"/>
        <v>0</v>
      </c>
    </row>
    <row r="84" spans="1:5" ht="20.100000000000001" customHeight="1" x14ac:dyDescent="0.25">
      <c r="A84" s="24" t="s">
        <v>13</v>
      </c>
      <c r="B84" s="21" t="s">
        <v>12</v>
      </c>
      <c r="C84" s="21">
        <v>9</v>
      </c>
      <c r="D84" s="17">
        <v>0</v>
      </c>
      <c r="E84" s="20">
        <f t="shared" si="6"/>
        <v>0</v>
      </c>
    </row>
    <row r="85" spans="1:5" ht="20.100000000000001" customHeight="1" x14ac:dyDescent="0.25">
      <c r="A85" s="24" t="s">
        <v>11</v>
      </c>
      <c r="B85" s="21" t="s">
        <v>9</v>
      </c>
      <c r="C85" s="21">
        <v>23</v>
      </c>
      <c r="D85" s="17">
        <v>0</v>
      </c>
      <c r="E85" s="20">
        <f t="shared" si="6"/>
        <v>0</v>
      </c>
    </row>
    <row r="86" spans="1:5" ht="20.100000000000001" customHeight="1" x14ac:dyDescent="0.25">
      <c r="A86" s="24" t="s">
        <v>10</v>
      </c>
      <c r="B86" s="21" t="s">
        <v>9</v>
      </c>
      <c r="C86" s="21">
        <v>23</v>
      </c>
      <c r="D86" s="17">
        <v>0</v>
      </c>
      <c r="E86" s="20">
        <f t="shared" si="6"/>
        <v>0</v>
      </c>
    </row>
    <row r="87" spans="1:5" ht="20.100000000000001" customHeight="1" x14ac:dyDescent="0.25">
      <c r="A87" s="24" t="s">
        <v>8</v>
      </c>
      <c r="B87" s="23" t="s">
        <v>7</v>
      </c>
      <c r="C87" s="23">
        <v>1</v>
      </c>
      <c r="D87" s="17">
        <v>0</v>
      </c>
      <c r="E87" s="20">
        <f t="shared" si="6"/>
        <v>0</v>
      </c>
    </row>
    <row r="88" spans="1:5" ht="20.100000000000001" customHeight="1" x14ac:dyDescent="0.25">
      <c r="A88" s="22" t="s">
        <v>6</v>
      </c>
      <c r="B88" s="21" t="s">
        <v>4</v>
      </c>
      <c r="C88" s="21">
        <f>23*0.5</f>
        <v>11.5</v>
      </c>
      <c r="D88" s="17">
        <v>0</v>
      </c>
      <c r="E88" s="20">
        <f t="shared" si="6"/>
        <v>0</v>
      </c>
    </row>
    <row r="89" spans="1:5" ht="20.100000000000001" customHeight="1" thickBot="1" x14ac:dyDescent="0.3">
      <c r="A89" s="19" t="s">
        <v>5</v>
      </c>
      <c r="B89" s="18" t="s">
        <v>4</v>
      </c>
      <c r="C89" s="18">
        <f>18.4+17</f>
        <v>35.4</v>
      </c>
      <c r="D89" s="17">
        <v>0</v>
      </c>
      <c r="E89" s="16">
        <f t="shared" si="6"/>
        <v>0</v>
      </c>
    </row>
    <row r="90" spans="1:5" ht="21.95" customHeight="1" thickBot="1" x14ac:dyDescent="0.3">
      <c r="A90" s="15" t="s">
        <v>3</v>
      </c>
      <c r="B90" s="14"/>
      <c r="C90" s="14"/>
      <c r="D90" s="13"/>
      <c r="E90" s="12">
        <f>SUM(E81:E89)</f>
        <v>0</v>
      </c>
    </row>
    <row r="92" spans="1:5" ht="15.75" thickBot="1" x14ac:dyDescent="0.3">
      <c r="A92" s="28" t="s">
        <v>28</v>
      </c>
    </row>
    <row r="93" spans="1:5" s="34" customFormat="1" ht="24" customHeight="1" thickBot="1" x14ac:dyDescent="0.3">
      <c r="A93" s="27" t="s">
        <v>20</v>
      </c>
      <c r="B93" s="26" t="s">
        <v>19</v>
      </c>
      <c r="C93" s="26" t="s">
        <v>18</v>
      </c>
      <c r="D93" s="26" t="s">
        <v>17</v>
      </c>
      <c r="E93" s="25" t="s">
        <v>16</v>
      </c>
    </row>
    <row r="94" spans="1:5" ht="20.100000000000001" customHeight="1" x14ac:dyDescent="0.25">
      <c r="A94" s="24" t="s">
        <v>26</v>
      </c>
      <c r="B94" s="21" t="s">
        <v>12</v>
      </c>
      <c r="C94" s="21">
        <v>2</v>
      </c>
      <c r="D94" s="17">
        <v>0</v>
      </c>
      <c r="E94" s="20">
        <f t="shared" ref="E94:E101" si="7">C94*D94</f>
        <v>0</v>
      </c>
    </row>
    <row r="95" spans="1:5" ht="20.100000000000001" customHeight="1" x14ac:dyDescent="0.25">
      <c r="A95" s="24" t="s">
        <v>14</v>
      </c>
      <c r="B95" s="21" t="s">
        <v>12</v>
      </c>
      <c r="C95" s="21">
        <v>2</v>
      </c>
      <c r="D95" s="17">
        <v>0</v>
      </c>
      <c r="E95" s="20">
        <f t="shared" si="7"/>
        <v>0</v>
      </c>
    </row>
    <row r="96" spans="1:5" ht="20.100000000000001" customHeight="1" x14ac:dyDescent="0.25">
      <c r="A96" s="24" t="s">
        <v>13</v>
      </c>
      <c r="B96" s="21" t="s">
        <v>12</v>
      </c>
      <c r="C96" s="21">
        <v>4</v>
      </c>
      <c r="D96" s="17">
        <v>0</v>
      </c>
      <c r="E96" s="20">
        <f t="shared" si="7"/>
        <v>0</v>
      </c>
    </row>
    <row r="97" spans="1:5" ht="20.100000000000001" customHeight="1" x14ac:dyDescent="0.25">
      <c r="A97" s="24" t="s">
        <v>11</v>
      </c>
      <c r="B97" s="21" t="s">
        <v>9</v>
      </c>
      <c r="C97" s="21">
        <v>8</v>
      </c>
      <c r="D97" s="17">
        <v>0</v>
      </c>
      <c r="E97" s="20">
        <f t="shared" si="7"/>
        <v>0</v>
      </c>
    </row>
    <row r="98" spans="1:5" ht="20.100000000000001" customHeight="1" x14ac:dyDescent="0.25">
      <c r="A98" s="22" t="s">
        <v>10</v>
      </c>
      <c r="B98" s="21" t="s">
        <v>9</v>
      </c>
      <c r="C98" s="21">
        <v>5</v>
      </c>
      <c r="D98" s="17">
        <v>0</v>
      </c>
      <c r="E98" s="20">
        <f t="shared" si="7"/>
        <v>0</v>
      </c>
    </row>
    <row r="99" spans="1:5" ht="20.100000000000001" customHeight="1" x14ac:dyDescent="0.25">
      <c r="A99" s="24" t="s">
        <v>8</v>
      </c>
      <c r="B99" s="23" t="s">
        <v>7</v>
      </c>
      <c r="C99" s="23">
        <v>1</v>
      </c>
      <c r="D99" s="17">
        <v>0</v>
      </c>
      <c r="E99" s="20">
        <f t="shared" si="7"/>
        <v>0</v>
      </c>
    </row>
    <row r="100" spans="1:5" ht="20.100000000000001" customHeight="1" x14ac:dyDescent="0.25">
      <c r="A100" s="22" t="s">
        <v>6</v>
      </c>
      <c r="B100" s="21" t="s">
        <v>4</v>
      </c>
      <c r="C100" s="21">
        <v>4</v>
      </c>
      <c r="D100" s="17">
        <v>0</v>
      </c>
      <c r="E100" s="20">
        <f t="shared" si="7"/>
        <v>0</v>
      </c>
    </row>
    <row r="101" spans="1:5" ht="20.100000000000001" customHeight="1" thickBot="1" x14ac:dyDescent="0.3">
      <c r="A101" s="19" t="s">
        <v>5</v>
      </c>
      <c r="B101" s="18" t="s">
        <v>4</v>
      </c>
      <c r="C101" s="18">
        <v>11</v>
      </c>
      <c r="D101" s="17">
        <v>0</v>
      </c>
      <c r="E101" s="16">
        <f t="shared" si="7"/>
        <v>0</v>
      </c>
    </row>
    <row r="102" spans="1:5" ht="21.95" customHeight="1" thickBot="1" x14ac:dyDescent="0.3">
      <c r="A102" s="15" t="s">
        <v>3</v>
      </c>
      <c r="B102" s="14"/>
      <c r="C102" s="14"/>
      <c r="D102" s="13"/>
      <c r="E102" s="12">
        <f>SUM(E94:E101)</f>
        <v>0</v>
      </c>
    </row>
    <row r="104" spans="1:5" ht="15.75" thickBot="1" x14ac:dyDescent="0.3">
      <c r="A104" s="28" t="s">
        <v>27</v>
      </c>
    </row>
    <row r="105" spans="1:5" s="34" customFormat="1" ht="24" customHeight="1" thickBot="1" x14ac:dyDescent="0.3">
      <c r="A105" s="27" t="s">
        <v>20</v>
      </c>
      <c r="B105" s="26" t="s">
        <v>19</v>
      </c>
      <c r="C105" s="26" t="s">
        <v>18</v>
      </c>
      <c r="D105" s="26" t="s">
        <v>17</v>
      </c>
      <c r="E105" s="25" t="s">
        <v>16</v>
      </c>
    </row>
    <row r="106" spans="1:5" ht="20.100000000000001" customHeight="1" x14ac:dyDescent="0.25">
      <c r="A106" s="24" t="s">
        <v>26</v>
      </c>
      <c r="B106" s="21" t="s">
        <v>12</v>
      </c>
      <c r="C106" s="21">
        <v>4</v>
      </c>
      <c r="D106" s="17">
        <v>0</v>
      </c>
      <c r="E106" s="20">
        <f t="shared" ref="E106:E113" si="8">C106*D106</f>
        <v>0</v>
      </c>
    </row>
    <row r="107" spans="1:5" ht="20.100000000000001" customHeight="1" x14ac:dyDescent="0.25">
      <c r="A107" s="24" t="s">
        <v>14</v>
      </c>
      <c r="B107" s="21" t="s">
        <v>12</v>
      </c>
      <c r="C107" s="21">
        <v>2</v>
      </c>
      <c r="D107" s="17">
        <v>0</v>
      </c>
      <c r="E107" s="20">
        <f t="shared" si="8"/>
        <v>0</v>
      </c>
    </row>
    <row r="108" spans="1:5" ht="20.100000000000001" customHeight="1" x14ac:dyDescent="0.25">
      <c r="A108" s="24" t="s">
        <v>13</v>
      </c>
      <c r="B108" s="21" t="s">
        <v>12</v>
      </c>
      <c r="C108" s="21">
        <v>4</v>
      </c>
      <c r="D108" s="17">
        <v>0</v>
      </c>
      <c r="E108" s="20">
        <f t="shared" si="8"/>
        <v>0</v>
      </c>
    </row>
    <row r="109" spans="1:5" ht="20.100000000000001" customHeight="1" x14ac:dyDescent="0.25">
      <c r="A109" s="24" t="s">
        <v>11</v>
      </c>
      <c r="B109" s="21" t="s">
        <v>9</v>
      </c>
      <c r="C109" s="21">
        <v>12</v>
      </c>
      <c r="D109" s="17">
        <v>0</v>
      </c>
      <c r="E109" s="20">
        <f t="shared" si="8"/>
        <v>0</v>
      </c>
    </row>
    <row r="110" spans="1:5" ht="20.100000000000001" customHeight="1" x14ac:dyDescent="0.25">
      <c r="A110" s="22" t="s">
        <v>10</v>
      </c>
      <c r="B110" s="21" t="s">
        <v>9</v>
      </c>
      <c r="C110" s="21">
        <v>8</v>
      </c>
      <c r="D110" s="17">
        <v>0</v>
      </c>
      <c r="E110" s="20">
        <f t="shared" si="8"/>
        <v>0</v>
      </c>
    </row>
    <row r="111" spans="1:5" ht="20.100000000000001" customHeight="1" x14ac:dyDescent="0.25">
      <c r="A111" s="24" t="s">
        <v>8</v>
      </c>
      <c r="B111" s="23" t="s">
        <v>7</v>
      </c>
      <c r="C111" s="23">
        <v>1</v>
      </c>
      <c r="D111" s="17">
        <v>0</v>
      </c>
      <c r="E111" s="20">
        <f t="shared" si="8"/>
        <v>0</v>
      </c>
    </row>
    <row r="112" spans="1:5" ht="20.100000000000001" customHeight="1" x14ac:dyDescent="0.25">
      <c r="A112" s="22" t="s">
        <v>6</v>
      </c>
      <c r="B112" s="21" t="s">
        <v>4</v>
      </c>
      <c r="C112" s="21">
        <f>12*0.5</f>
        <v>6</v>
      </c>
      <c r="D112" s="17">
        <v>0</v>
      </c>
      <c r="E112" s="20">
        <f t="shared" si="8"/>
        <v>0</v>
      </c>
    </row>
    <row r="113" spans="1:5" ht="20.100000000000001" customHeight="1" thickBot="1" x14ac:dyDescent="0.3">
      <c r="A113" s="19" t="s">
        <v>5</v>
      </c>
      <c r="B113" s="18" t="s">
        <v>4</v>
      </c>
      <c r="C113" s="18">
        <v>24.2</v>
      </c>
      <c r="D113" s="17">
        <v>0</v>
      </c>
      <c r="E113" s="16">
        <f t="shared" si="8"/>
        <v>0</v>
      </c>
    </row>
    <row r="114" spans="1:5" ht="21.95" customHeight="1" thickBot="1" x14ac:dyDescent="0.3">
      <c r="A114" s="15" t="s">
        <v>3</v>
      </c>
      <c r="B114" s="14"/>
      <c r="C114" s="14"/>
      <c r="D114" s="13"/>
      <c r="E114" s="12">
        <f>SUM(E106:E113)</f>
        <v>0</v>
      </c>
    </row>
    <row r="116" spans="1:5" ht="24.95" customHeight="1" thickBot="1" x14ac:dyDescent="0.3">
      <c r="A116" s="28" t="s">
        <v>25</v>
      </c>
    </row>
    <row r="117" spans="1:5" ht="24.95" customHeight="1" thickBot="1" x14ac:dyDescent="0.3">
      <c r="A117" s="27" t="s">
        <v>20</v>
      </c>
      <c r="B117" s="26" t="s">
        <v>19</v>
      </c>
      <c r="C117" s="26" t="s">
        <v>18</v>
      </c>
      <c r="D117" s="26" t="s">
        <v>17</v>
      </c>
      <c r="E117" s="25" t="s">
        <v>16</v>
      </c>
    </row>
    <row r="118" spans="1:5" ht="20.100000000000001" customHeight="1" x14ac:dyDescent="0.25">
      <c r="A118" s="33" t="s">
        <v>23</v>
      </c>
      <c r="B118" s="31" t="s">
        <v>12</v>
      </c>
      <c r="C118" s="31">
        <v>2</v>
      </c>
      <c r="D118" s="30">
        <v>0</v>
      </c>
      <c r="E118" s="29">
        <f t="shared" ref="E118:E125" si="9">C118*D118</f>
        <v>0</v>
      </c>
    </row>
    <row r="119" spans="1:5" ht="20.100000000000001" customHeight="1" x14ac:dyDescent="0.25">
      <c r="A119" s="24" t="s">
        <v>14</v>
      </c>
      <c r="B119" s="21" t="s">
        <v>12</v>
      </c>
      <c r="C119" s="21">
        <v>2</v>
      </c>
      <c r="D119" s="17">
        <v>0</v>
      </c>
      <c r="E119" s="20">
        <f t="shared" si="9"/>
        <v>0</v>
      </c>
    </row>
    <row r="120" spans="1:5" ht="20.100000000000001" customHeight="1" x14ac:dyDescent="0.25">
      <c r="A120" s="24" t="s">
        <v>13</v>
      </c>
      <c r="B120" s="21" t="s">
        <v>12</v>
      </c>
      <c r="C120" s="21">
        <v>2</v>
      </c>
      <c r="D120" s="17">
        <v>0</v>
      </c>
      <c r="E120" s="20">
        <f t="shared" si="9"/>
        <v>0</v>
      </c>
    </row>
    <row r="121" spans="1:5" ht="20.100000000000001" customHeight="1" x14ac:dyDescent="0.25">
      <c r="A121" s="24" t="s">
        <v>11</v>
      </c>
      <c r="B121" s="21" t="s">
        <v>9</v>
      </c>
      <c r="C121" s="21">
        <v>7</v>
      </c>
      <c r="D121" s="17">
        <v>0</v>
      </c>
      <c r="E121" s="20">
        <f t="shared" si="9"/>
        <v>0</v>
      </c>
    </row>
    <row r="122" spans="1:5" ht="20.100000000000001" customHeight="1" x14ac:dyDescent="0.25">
      <c r="A122" s="22" t="s">
        <v>10</v>
      </c>
      <c r="B122" s="21" t="s">
        <v>9</v>
      </c>
      <c r="C122" s="21">
        <v>5</v>
      </c>
      <c r="D122" s="17">
        <v>0</v>
      </c>
      <c r="E122" s="20">
        <f t="shared" si="9"/>
        <v>0</v>
      </c>
    </row>
    <row r="123" spans="1:5" ht="20.100000000000001" customHeight="1" x14ac:dyDescent="0.25">
      <c r="A123" s="24" t="s">
        <v>8</v>
      </c>
      <c r="B123" s="23" t="s">
        <v>7</v>
      </c>
      <c r="C123" s="23">
        <v>1</v>
      </c>
      <c r="D123" s="17">
        <v>0</v>
      </c>
      <c r="E123" s="20">
        <f t="shared" si="9"/>
        <v>0</v>
      </c>
    </row>
    <row r="124" spans="1:5" ht="20.100000000000001" customHeight="1" x14ac:dyDescent="0.25">
      <c r="A124" s="22" t="s">
        <v>6</v>
      </c>
      <c r="B124" s="21" t="s">
        <v>4</v>
      </c>
      <c r="C124" s="21">
        <f>7*0.5</f>
        <v>3.5</v>
      </c>
      <c r="D124" s="17">
        <v>0</v>
      </c>
      <c r="E124" s="20">
        <f t="shared" si="9"/>
        <v>0</v>
      </c>
    </row>
    <row r="125" spans="1:5" ht="20.100000000000001" customHeight="1" thickBot="1" x14ac:dyDescent="0.3">
      <c r="A125" s="19" t="s">
        <v>5</v>
      </c>
      <c r="B125" s="18" t="s">
        <v>4</v>
      </c>
      <c r="C125" s="18">
        <v>18.600000000000001</v>
      </c>
      <c r="D125" s="17">
        <v>0</v>
      </c>
      <c r="E125" s="16">
        <f t="shared" si="9"/>
        <v>0</v>
      </c>
    </row>
    <row r="126" spans="1:5" ht="21.95" customHeight="1" thickBot="1" x14ac:dyDescent="0.3">
      <c r="A126" s="15" t="s">
        <v>3</v>
      </c>
      <c r="B126" s="14"/>
      <c r="C126" s="14"/>
      <c r="D126" s="13"/>
      <c r="E126" s="12">
        <f>SUM(E118:E125)</f>
        <v>0</v>
      </c>
    </row>
    <row r="128" spans="1:5" ht="15.75" thickBot="1" x14ac:dyDescent="0.3">
      <c r="A128" s="28" t="s">
        <v>24</v>
      </c>
    </row>
    <row r="129" spans="1:5" ht="15.75" thickBot="1" x14ac:dyDescent="0.3">
      <c r="A129" s="27" t="s">
        <v>20</v>
      </c>
      <c r="B129" s="26" t="s">
        <v>19</v>
      </c>
      <c r="C129" s="26" t="s">
        <v>18</v>
      </c>
      <c r="D129" s="26" t="s">
        <v>17</v>
      </c>
      <c r="E129" s="25" t="s">
        <v>16</v>
      </c>
    </row>
    <row r="130" spans="1:5" ht="20.100000000000001" customHeight="1" x14ac:dyDescent="0.25">
      <c r="A130" s="32" t="s">
        <v>23</v>
      </c>
      <c r="B130" s="31" t="s">
        <v>12</v>
      </c>
      <c r="C130" s="31">
        <v>2</v>
      </c>
      <c r="D130" s="30">
        <v>0</v>
      </c>
      <c r="E130" s="29">
        <f t="shared" ref="E130:E137" si="10">C130*D130</f>
        <v>0</v>
      </c>
    </row>
    <row r="131" spans="1:5" ht="20.100000000000001" customHeight="1" x14ac:dyDescent="0.25">
      <c r="A131" s="24" t="s">
        <v>14</v>
      </c>
      <c r="B131" s="21" t="s">
        <v>12</v>
      </c>
      <c r="C131" s="21">
        <v>1</v>
      </c>
      <c r="D131" s="17">
        <v>0</v>
      </c>
      <c r="E131" s="20">
        <f t="shared" si="10"/>
        <v>0</v>
      </c>
    </row>
    <row r="132" spans="1:5" ht="20.100000000000001" customHeight="1" x14ac:dyDescent="0.25">
      <c r="A132" s="24" t="s">
        <v>13</v>
      </c>
      <c r="B132" s="21" t="s">
        <v>12</v>
      </c>
      <c r="C132" s="21">
        <v>2</v>
      </c>
      <c r="D132" s="17">
        <v>0</v>
      </c>
      <c r="E132" s="20">
        <f t="shared" si="10"/>
        <v>0</v>
      </c>
    </row>
    <row r="133" spans="1:5" ht="20.100000000000001" customHeight="1" x14ac:dyDescent="0.25">
      <c r="A133" s="24" t="s">
        <v>11</v>
      </c>
      <c r="B133" s="21" t="s">
        <v>9</v>
      </c>
      <c r="C133" s="21">
        <v>7</v>
      </c>
      <c r="D133" s="17">
        <v>0</v>
      </c>
      <c r="E133" s="20">
        <f t="shared" si="10"/>
        <v>0</v>
      </c>
    </row>
    <row r="134" spans="1:5" ht="20.100000000000001" customHeight="1" x14ac:dyDescent="0.25">
      <c r="A134" s="24" t="s">
        <v>10</v>
      </c>
      <c r="B134" s="21" t="s">
        <v>9</v>
      </c>
      <c r="C134" s="21">
        <v>5</v>
      </c>
      <c r="D134" s="17">
        <v>0</v>
      </c>
      <c r="E134" s="20">
        <f t="shared" si="10"/>
        <v>0</v>
      </c>
    </row>
    <row r="135" spans="1:5" ht="20.100000000000001" customHeight="1" x14ac:dyDescent="0.25">
      <c r="A135" s="24" t="s">
        <v>8</v>
      </c>
      <c r="B135" s="23" t="s">
        <v>7</v>
      </c>
      <c r="C135" s="23">
        <v>1</v>
      </c>
      <c r="D135" s="17">
        <v>0</v>
      </c>
      <c r="E135" s="20">
        <f t="shared" si="10"/>
        <v>0</v>
      </c>
    </row>
    <row r="136" spans="1:5" ht="20.100000000000001" customHeight="1" x14ac:dyDescent="0.25">
      <c r="A136" s="22" t="s">
        <v>6</v>
      </c>
      <c r="B136" s="21" t="s">
        <v>4</v>
      </c>
      <c r="C136" s="21">
        <f>7*0.5</f>
        <v>3.5</v>
      </c>
      <c r="D136" s="17">
        <v>0</v>
      </c>
      <c r="E136" s="20">
        <f t="shared" si="10"/>
        <v>0</v>
      </c>
    </row>
    <row r="137" spans="1:5" ht="20.100000000000001" customHeight="1" thickBot="1" x14ac:dyDescent="0.3">
      <c r="A137" s="19" t="s">
        <v>5</v>
      </c>
      <c r="B137" s="18" t="s">
        <v>4</v>
      </c>
      <c r="C137" s="18">
        <v>12.1</v>
      </c>
      <c r="D137" s="17">
        <v>0</v>
      </c>
      <c r="E137" s="16">
        <f t="shared" si="10"/>
        <v>0</v>
      </c>
    </row>
    <row r="138" spans="1:5" ht="20.100000000000001" customHeight="1" thickBot="1" x14ac:dyDescent="0.3">
      <c r="A138" s="15" t="s">
        <v>3</v>
      </c>
      <c r="B138" s="14"/>
      <c r="C138" s="14"/>
      <c r="D138" s="13"/>
      <c r="E138" s="12">
        <f>SUM(E130:E137)</f>
        <v>0</v>
      </c>
    </row>
    <row r="140" spans="1:5" ht="15.75" thickBot="1" x14ac:dyDescent="0.3">
      <c r="A140" s="28" t="s">
        <v>22</v>
      </c>
    </row>
    <row r="141" spans="1:5" ht="15.75" thickBot="1" x14ac:dyDescent="0.3">
      <c r="A141" s="27" t="s">
        <v>20</v>
      </c>
      <c r="B141" s="26" t="s">
        <v>19</v>
      </c>
      <c r="C141" s="26" t="s">
        <v>18</v>
      </c>
      <c r="D141" s="26" t="s">
        <v>17</v>
      </c>
      <c r="E141" s="25" t="s">
        <v>16</v>
      </c>
    </row>
    <row r="142" spans="1:5" ht="20.100000000000001" customHeight="1" x14ac:dyDescent="0.25">
      <c r="A142" s="24" t="s">
        <v>15</v>
      </c>
      <c r="B142" s="21" t="s">
        <v>12</v>
      </c>
      <c r="C142" s="21">
        <v>10</v>
      </c>
      <c r="D142" s="17">
        <v>0</v>
      </c>
      <c r="E142" s="20">
        <f t="shared" ref="E142:E149" si="11">C142*D142</f>
        <v>0</v>
      </c>
    </row>
    <row r="143" spans="1:5" ht="20.100000000000001" customHeight="1" x14ac:dyDescent="0.25">
      <c r="A143" s="24" t="s">
        <v>14</v>
      </c>
      <c r="B143" s="21" t="s">
        <v>12</v>
      </c>
      <c r="C143" s="21">
        <v>12</v>
      </c>
      <c r="D143" s="17">
        <v>0</v>
      </c>
      <c r="E143" s="20">
        <f t="shared" si="11"/>
        <v>0</v>
      </c>
    </row>
    <row r="144" spans="1:5" ht="20.100000000000001" customHeight="1" x14ac:dyDescent="0.25">
      <c r="A144" s="24" t="s">
        <v>13</v>
      </c>
      <c r="B144" s="21" t="s">
        <v>12</v>
      </c>
      <c r="C144" s="21">
        <v>10</v>
      </c>
      <c r="D144" s="17">
        <v>0</v>
      </c>
      <c r="E144" s="20">
        <f t="shared" si="11"/>
        <v>0</v>
      </c>
    </row>
    <row r="145" spans="1:5" ht="20.100000000000001" customHeight="1" x14ac:dyDescent="0.25">
      <c r="A145" s="24" t="s">
        <v>11</v>
      </c>
      <c r="B145" s="21" t="s">
        <v>9</v>
      </c>
      <c r="C145" s="21">
        <v>38</v>
      </c>
      <c r="D145" s="17">
        <v>0</v>
      </c>
      <c r="E145" s="20">
        <f t="shared" si="11"/>
        <v>0</v>
      </c>
    </row>
    <row r="146" spans="1:5" ht="20.100000000000001" customHeight="1" x14ac:dyDescent="0.25">
      <c r="A146" s="24" t="s">
        <v>10</v>
      </c>
      <c r="B146" s="21" t="s">
        <v>9</v>
      </c>
      <c r="C146" s="21">
        <v>28</v>
      </c>
      <c r="D146" s="17">
        <v>0</v>
      </c>
      <c r="E146" s="20">
        <f t="shared" si="11"/>
        <v>0</v>
      </c>
    </row>
    <row r="147" spans="1:5" ht="20.100000000000001" customHeight="1" x14ac:dyDescent="0.25">
      <c r="A147" s="24" t="s">
        <v>8</v>
      </c>
      <c r="B147" s="23" t="s">
        <v>7</v>
      </c>
      <c r="C147" s="23">
        <v>1</v>
      </c>
      <c r="D147" s="17">
        <v>0</v>
      </c>
      <c r="E147" s="20">
        <f t="shared" si="11"/>
        <v>0</v>
      </c>
    </row>
    <row r="148" spans="1:5" ht="20.100000000000001" customHeight="1" x14ac:dyDescent="0.25">
      <c r="A148" s="22" t="s">
        <v>6</v>
      </c>
      <c r="B148" s="21" t="s">
        <v>4</v>
      </c>
      <c r="C148" s="21">
        <f>38*0.5</f>
        <v>19</v>
      </c>
      <c r="D148" s="17">
        <v>0</v>
      </c>
      <c r="E148" s="20">
        <f t="shared" si="11"/>
        <v>0</v>
      </c>
    </row>
    <row r="149" spans="1:5" ht="20.100000000000001" customHeight="1" thickBot="1" x14ac:dyDescent="0.3">
      <c r="A149" s="19" t="s">
        <v>5</v>
      </c>
      <c r="B149" s="18" t="s">
        <v>4</v>
      </c>
      <c r="C149" s="18">
        <v>37.299999999999997</v>
      </c>
      <c r="D149" s="17">
        <v>0</v>
      </c>
      <c r="E149" s="16">
        <f t="shared" si="11"/>
        <v>0</v>
      </c>
    </row>
    <row r="150" spans="1:5" ht="20.100000000000001" customHeight="1" thickBot="1" x14ac:dyDescent="0.3">
      <c r="A150" s="15" t="s">
        <v>3</v>
      </c>
      <c r="B150" s="14"/>
      <c r="C150" s="14"/>
      <c r="D150" s="13"/>
      <c r="E150" s="12">
        <f>SUM(E142:E149)</f>
        <v>0</v>
      </c>
    </row>
    <row r="152" spans="1:5" ht="15.75" thickBot="1" x14ac:dyDescent="0.3">
      <c r="A152" s="28" t="s">
        <v>21</v>
      </c>
    </row>
    <row r="153" spans="1:5" ht="15.75" thickBot="1" x14ac:dyDescent="0.3">
      <c r="A153" s="27" t="s">
        <v>20</v>
      </c>
      <c r="B153" s="26" t="s">
        <v>19</v>
      </c>
      <c r="C153" s="26" t="s">
        <v>18</v>
      </c>
      <c r="D153" s="26" t="s">
        <v>17</v>
      </c>
      <c r="E153" s="25" t="s">
        <v>16</v>
      </c>
    </row>
    <row r="154" spans="1:5" ht="20.100000000000001" customHeight="1" x14ac:dyDescent="0.25">
      <c r="A154" s="24" t="s">
        <v>15</v>
      </c>
      <c r="B154" s="21" t="s">
        <v>12</v>
      </c>
      <c r="C154" s="21">
        <v>2</v>
      </c>
      <c r="D154" s="17">
        <v>0</v>
      </c>
      <c r="E154" s="20">
        <f t="shared" ref="E154:E161" si="12">C154*D154</f>
        <v>0</v>
      </c>
    </row>
    <row r="155" spans="1:5" ht="20.100000000000001" customHeight="1" x14ac:dyDescent="0.25">
      <c r="A155" s="24" t="s">
        <v>14</v>
      </c>
      <c r="B155" s="21" t="s">
        <v>12</v>
      </c>
      <c r="C155" s="21">
        <v>4</v>
      </c>
      <c r="D155" s="17">
        <v>0</v>
      </c>
      <c r="E155" s="20">
        <f t="shared" si="12"/>
        <v>0</v>
      </c>
    </row>
    <row r="156" spans="1:5" ht="20.100000000000001" customHeight="1" x14ac:dyDescent="0.25">
      <c r="A156" s="24" t="s">
        <v>13</v>
      </c>
      <c r="B156" s="21" t="s">
        <v>12</v>
      </c>
      <c r="C156" s="21">
        <v>2</v>
      </c>
      <c r="D156" s="17">
        <v>0</v>
      </c>
      <c r="E156" s="20">
        <f t="shared" si="12"/>
        <v>0</v>
      </c>
    </row>
    <row r="157" spans="1:5" ht="20.100000000000001" customHeight="1" x14ac:dyDescent="0.25">
      <c r="A157" s="24" t="s">
        <v>11</v>
      </c>
      <c r="B157" s="21" t="s">
        <v>9</v>
      </c>
      <c r="C157" s="21">
        <v>10</v>
      </c>
      <c r="D157" s="17">
        <v>0</v>
      </c>
      <c r="E157" s="20">
        <f t="shared" si="12"/>
        <v>0</v>
      </c>
    </row>
    <row r="158" spans="1:5" ht="20.100000000000001" customHeight="1" x14ac:dyDescent="0.25">
      <c r="A158" s="24" t="s">
        <v>10</v>
      </c>
      <c r="B158" s="21" t="s">
        <v>9</v>
      </c>
      <c r="C158" s="21">
        <v>8</v>
      </c>
      <c r="D158" s="17">
        <v>0</v>
      </c>
      <c r="E158" s="20">
        <f t="shared" si="12"/>
        <v>0</v>
      </c>
    </row>
    <row r="159" spans="1:5" ht="20.100000000000001" customHeight="1" x14ac:dyDescent="0.25">
      <c r="A159" s="24" t="s">
        <v>8</v>
      </c>
      <c r="B159" s="23" t="s">
        <v>7</v>
      </c>
      <c r="C159" s="23">
        <v>1</v>
      </c>
      <c r="D159" s="17">
        <v>0</v>
      </c>
      <c r="E159" s="20">
        <f t="shared" si="12"/>
        <v>0</v>
      </c>
    </row>
    <row r="160" spans="1:5" ht="20.100000000000001" customHeight="1" x14ac:dyDescent="0.25">
      <c r="A160" s="22" t="s">
        <v>6</v>
      </c>
      <c r="B160" s="21" t="s">
        <v>4</v>
      </c>
      <c r="C160" s="21">
        <f>10*0.5</f>
        <v>5</v>
      </c>
      <c r="D160" s="17">
        <v>0</v>
      </c>
      <c r="E160" s="20">
        <f t="shared" si="12"/>
        <v>0</v>
      </c>
    </row>
    <row r="161" spans="1:5" ht="20.100000000000001" customHeight="1" thickBot="1" x14ac:dyDescent="0.3">
      <c r="A161" s="19" t="s">
        <v>5</v>
      </c>
      <c r="B161" s="18" t="s">
        <v>4</v>
      </c>
      <c r="C161" s="18">
        <v>22.75</v>
      </c>
      <c r="D161" s="17">
        <v>0</v>
      </c>
      <c r="E161" s="16">
        <f t="shared" si="12"/>
        <v>0</v>
      </c>
    </row>
    <row r="162" spans="1:5" ht="20.100000000000001" customHeight="1" thickBot="1" x14ac:dyDescent="0.3">
      <c r="A162" s="15" t="s">
        <v>3</v>
      </c>
      <c r="B162" s="14"/>
      <c r="C162" s="14"/>
      <c r="D162" s="13"/>
      <c r="E162" s="12">
        <f>SUM(E154:E161)</f>
        <v>0</v>
      </c>
    </row>
    <row r="165" spans="1:5" ht="18.75" x14ac:dyDescent="0.25">
      <c r="A165" s="41" t="s">
        <v>2</v>
      </c>
      <c r="B165" s="42"/>
      <c r="C165" s="42"/>
      <c r="D165" s="43"/>
      <c r="E165" s="11">
        <f>SUM(E14,E26,E38,E52,E65,E77,E90,E102,E114,E126,E138,E150,E162)</f>
        <v>0</v>
      </c>
    </row>
    <row r="166" spans="1:5" ht="19.5" thickBot="1" x14ac:dyDescent="0.3">
      <c r="A166" s="10" t="s">
        <v>1</v>
      </c>
      <c r="B166" s="9"/>
      <c r="C166" s="9"/>
      <c r="D166" s="8"/>
      <c r="E166" s="7">
        <f>E165*0.21</f>
        <v>0</v>
      </c>
    </row>
    <row r="167" spans="1:5" ht="21.75" thickBot="1" x14ac:dyDescent="0.3">
      <c r="A167" s="6" t="s">
        <v>0</v>
      </c>
      <c r="B167" s="5"/>
      <c r="C167" s="5"/>
      <c r="D167" s="4"/>
      <c r="E167" s="3">
        <f>SUM(E165:E166)</f>
        <v>0</v>
      </c>
    </row>
  </sheetData>
  <mergeCells count="1">
    <mergeCell ref="A165:D165"/>
  </mergeCells>
  <pageMargins left="0.7" right="0.7" top="0.78740157499999996" bottom="0.78740157499999996" header="0.3" footer="0.3"/>
  <pageSetup paperSize="9" scale="84" orientation="portrait" horizontalDpi="1200" verticalDpi="1200" r:id="rId1"/>
  <rowBreaks count="4" manualBreakCount="4">
    <brk id="39" max="4" man="1"/>
    <brk id="78" max="4" man="1"/>
    <brk id="115" max="4" man="1"/>
    <brk id="15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9"/>
  <sheetViews>
    <sheetView view="pageBreakPreview" zoomScale="130" zoomScaleNormal="115" zoomScaleSheetLayoutView="13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2" sqref="A22"/>
    </sheetView>
  </sheetViews>
  <sheetFormatPr defaultColWidth="8.7109375" defaultRowHeight="15" x14ac:dyDescent="0.25"/>
  <cols>
    <col min="1" max="1" width="47.42578125" style="1" customWidth="1"/>
    <col min="2" max="2" width="8.7109375" style="2"/>
    <col min="3" max="3" width="9.5703125" style="2" customWidth="1"/>
    <col min="4" max="4" width="18.28515625" style="1" customWidth="1"/>
    <col min="5" max="5" width="20.42578125" style="1" customWidth="1"/>
    <col min="6" max="16384" width="8.7109375" style="1"/>
  </cols>
  <sheetData>
    <row r="1" spans="1:5" ht="24.6" customHeight="1" x14ac:dyDescent="0.25">
      <c r="A1" s="36" t="s">
        <v>45</v>
      </c>
    </row>
    <row r="3" spans="1:5" ht="15.75" thickBot="1" x14ac:dyDescent="0.3">
      <c r="A3" s="40" t="s">
        <v>44</v>
      </c>
    </row>
    <row r="4" spans="1:5" s="34" customFormat="1" ht="24" customHeight="1" thickBot="1" x14ac:dyDescent="0.3">
      <c r="A4" s="27" t="s">
        <v>20</v>
      </c>
      <c r="B4" s="26" t="s">
        <v>19</v>
      </c>
      <c r="C4" s="26" t="s">
        <v>18</v>
      </c>
      <c r="D4" s="26" t="s">
        <v>17</v>
      </c>
      <c r="E4" s="25" t="s">
        <v>16</v>
      </c>
    </row>
    <row r="5" spans="1:5" ht="20.100000000000001" customHeight="1" x14ac:dyDescent="0.25">
      <c r="A5" s="33" t="s">
        <v>23</v>
      </c>
      <c r="B5" s="31" t="s">
        <v>12</v>
      </c>
      <c r="C5" s="31">
        <v>2</v>
      </c>
      <c r="D5" s="30">
        <v>0</v>
      </c>
      <c r="E5" s="29">
        <f t="shared" ref="E5:E13" si="0">C5*D5</f>
        <v>0</v>
      </c>
    </row>
    <row r="6" spans="1:5" ht="20.100000000000001" customHeight="1" x14ac:dyDescent="0.25">
      <c r="A6" s="24" t="s">
        <v>43</v>
      </c>
      <c r="B6" s="21" t="s">
        <v>12</v>
      </c>
      <c r="C6" s="21">
        <v>1</v>
      </c>
      <c r="D6" s="17">
        <v>0</v>
      </c>
      <c r="E6" s="20">
        <f t="shared" si="0"/>
        <v>0</v>
      </c>
    </row>
    <row r="7" spans="1:5" ht="20.100000000000001" customHeight="1" x14ac:dyDescent="0.25">
      <c r="A7" s="22" t="s">
        <v>14</v>
      </c>
      <c r="B7" s="21" t="s">
        <v>12</v>
      </c>
      <c r="C7" s="21">
        <v>12</v>
      </c>
      <c r="D7" s="17">
        <v>0</v>
      </c>
      <c r="E7" s="20">
        <f t="shared" si="0"/>
        <v>0</v>
      </c>
    </row>
    <row r="8" spans="1:5" ht="20.100000000000001" customHeight="1" x14ac:dyDescent="0.25">
      <c r="A8" s="22" t="s">
        <v>13</v>
      </c>
      <c r="B8" s="21" t="s">
        <v>12</v>
      </c>
      <c r="C8" s="21">
        <v>3</v>
      </c>
      <c r="D8" s="17">
        <v>0</v>
      </c>
      <c r="E8" s="20">
        <f t="shared" si="0"/>
        <v>0</v>
      </c>
    </row>
    <row r="9" spans="1:5" ht="20.100000000000001" customHeight="1" x14ac:dyDescent="0.25">
      <c r="A9" s="22" t="s">
        <v>11</v>
      </c>
      <c r="B9" s="21" t="s">
        <v>9</v>
      </c>
      <c r="C9" s="21">
        <v>5</v>
      </c>
      <c r="D9" s="17">
        <v>0</v>
      </c>
      <c r="E9" s="20">
        <f t="shared" si="0"/>
        <v>0</v>
      </c>
    </row>
    <row r="10" spans="1:5" ht="20.100000000000001" customHeight="1" x14ac:dyDescent="0.25">
      <c r="A10" s="22" t="s">
        <v>10</v>
      </c>
      <c r="B10" s="21" t="s">
        <v>9</v>
      </c>
      <c r="C10" s="21">
        <v>8</v>
      </c>
      <c r="D10" s="17">
        <v>0</v>
      </c>
      <c r="E10" s="20">
        <f t="shared" si="0"/>
        <v>0</v>
      </c>
    </row>
    <row r="11" spans="1:5" ht="20.100000000000001" customHeight="1" x14ac:dyDescent="0.25">
      <c r="A11" s="24" t="s">
        <v>8</v>
      </c>
      <c r="B11" s="23" t="s">
        <v>7</v>
      </c>
      <c r="C11" s="23">
        <v>1</v>
      </c>
      <c r="D11" s="17">
        <v>0</v>
      </c>
      <c r="E11" s="20">
        <f t="shared" si="0"/>
        <v>0</v>
      </c>
    </row>
    <row r="12" spans="1:5" ht="20.100000000000001" customHeight="1" x14ac:dyDescent="0.25">
      <c r="A12" s="22" t="s">
        <v>6</v>
      </c>
      <c r="B12" s="21" t="s">
        <v>4</v>
      </c>
      <c r="C12" s="21">
        <v>1</v>
      </c>
      <c r="D12" s="17">
        <v>0</v>
      </c>
      <c r="E12" s="20">
        <f t="shared" si="0"/>
        <v>0</v>
      </c>
    </row>
    <row r="13" spans="1:5" ht="20.100000000000001" customHeight="1" thickBot="1" x14ac:dyDescent="0.3">
      <c r="A13" s="19" t="s">
        <v>5</v>
      </c>
      <c r="B13" s="18" t="s">
        <v>4</v>
      </c>
      <c r="C13" s="18">
        <v>0</v>
      </c>
      <c r="D13" s="17">
        <v>0</v>
      </c>
      <c r="E13" s="16">
        <f t="shared" si="0"/>
        <v>0</v>
      </c>
    </row>
    <row r="14" spans="1:5" ht="20.100000000000001" customHeight="1" thickBot="1" x14ac:dyDescent="0.3">
      <c r="A14" s="15" t="s">
        <v>3</v>
      </c>
      <c r="B14" s="14"/>
      <c r="C14" s="14"/>
      <c r="D14" s="13"/>
      <c r="E14" s="12">
        <f>SUM(E5:E13)</f>
        <v>0</v>
      </c>
    </row>
    <row r="16" spans="1:5" ht="15.75" thickBot="1" x14ac:dyDescent="0.3">
      <c r="A16" s="40" t="s">
        <v>42</v>
      </c>
    </row>
    <row r="17" spans="1:5" s="34" customFormat="1" ht="24" customHeight="1" thickBot="1" x14ac:dyDescent="0.3">
      <c r="A17" s="27" t="s">
        <v>20</v>
      </c>
      <c r="B17" s="26" t="s">
        <v>19</v>
      </c>
      <c r="C17" s="26" t="s">
        <v>18</v>
      </c>
      <c r="D17" s="26" t="s">
        <v>17</v>
      </c>
      <c r="E17" s="25" t="s">
        <v>16</v>
      </c>
    </row>
    <row r="18" spans="1:5" ht="20.100000000000001" customHeight="1" x14ac:dyDescent="0.25">
      <c r="A18" s="24" t="s">
        <v>36</v>
      </c>
      <c r="B18" s="21" t="s">
        <v>12</v>
      </c>
      <c r="C18" s="21">
        <v>12</v>
      </c>
      <c r="D18" s="17">
        <v>0</v>
      </c>
      <c r="E18" s="20">
        <f t="shared" ref="E18:E23" si="1">C18*D18</f>
        <v>0</v>
      </c>
    </row>
    <row r="19" spans="1:5" ht="20.100000000000001" customHeight="1" x14ac:dyDescent="0.25">
      <c r="A19" s="22" t="s">
        <v>14</v>
      </c>
      <c r="B19" s="21" t="s">
        <v>12</v>
      </c>
      <c r="C19" s="21">
        <v>12</v>
      </c>
      <c r="D19" s="17">
        <v>0</v>
      </c>
      <c r="E19" s="20">
        <f t="shared" si="1"/>
        <v>0</v>
      </c>
    </row>
    <row r="20" spans="1:5" ht="20.100000000000001" customHeight="1" x14ac:dyDescent="0.25">
      <c r="A20" s="22" t="s">
        <v>13</v>
      </c>
      <c r="B20" s="21" t="s">
        <v>12</v>
      </c>
      <c r="C20" s="21">
        <v>12</v>
      </c>
      <c r="D20" s="17">
        <v>0</v>
      </c>
      <c r="E20" s="20">
        <f t="shared" si="1"/>
        <v>0</v>
      </c>
    </row>
    <row r="21" spans="1:5" ht="20.100000000000001" customHeight="1" x14ac:dyDescent="0.25">
      <c r="A21" s="24" t="s">
        <v>8</v>
      </c>
      <c r="B21" s="23" t="s">
        <v>7</v>
      </c>
      <c r="C21" s="23">
        <v>1</v>
      </c>
      <c r="D21" s="17">
        <v>0</v>
      </c>
      <c r="E21" s="20">
        <f t="shared" si="1"/>
        <v>0</v>
      </c>
    </row>
    <row r="22" spans="1:5" ht="20.100000000000001" customHeight="1" x14ac:dyDescent="0.25">
      <c r="A22" s="22" t="s">
        <v>6</v>
      </c>
      <c r="B22" s="21" t="s">
        <v>4</v>
      </c>
      <c r="C22" s="21">
        <v>12</v>
      </c>
      <c r="D22" s="17">
        <v>0</v>
      </c>
      <c r="E22" s="20">
        <f t="shared" si="1"/>
        <v>0</v>
      </c>
    </row>
    <row r="23" spans="1:5" ht="20.100000000000001" customHeight="1" thickBot="1" x14ac:dyDescent="0.3">
      <c r="A23" s="19" t="s">
        <v>5</v>
      </c>
      <c r="B23" s="18" t="s">
        <v>4</v>
      </c>
      <c r="C23" s="18">
        <v>0</v>
      </c>
      <c r="D23" s="17">
        <v>0</v>
      </c>
      <c r="E23" s="16">
        <f t="shared" si="1"/>
        <v>0</v>
      </c>
    </row>
    <row r="24" spans="1:5" ht="20.100000000000001" customHeight="1" thickBot="1" x14ac:dyDescent="0.3">
      <c r="A24" s="15" t="s">
        <v>3</v>
      </c>
      <c r="B24" s="14"/>
      <c r="C24" s="14"/>
      <c r="D24" s="13"/>
      <c r="E24" s="12">
        <f>SUM(E18:E23)</f>
        <v>0</v>
      </c>
    </row>
    <row r="25" spans="1:5" s="2" customFormat="1" ht="21.95" customHeight="1" x14ac:dyDescent="0.25">
      <c r="A25" s="38"/>
      <c r="B25" s="39"/>
      <c r="C25" s="39"/>
      <c r="D25" s="38"/>
      <c r="E25" s="37"/>
    </row>
    <row r="27" spans="1:5" s="2" customFormat="1" ht="24.95" customHeight="1" x14ac:dyDescent="0.25">
      <c r="A27" s="44" t="s">
        <v>2</v>
      </c>
      <c r="B27" s="44"/>
      <c r="C27" s="44"/>
      <c r="D27" s="44"/>
      <c r="E27" s="11">
        <f>SUM(E14,E24)</f>
        <v>0</v>
      </c>
    </row>
    <row r="28" spans="1:5" s="2" customFormat="1" ht="24.95" customHeight="1" thickBot="1" x14ac:dyDescent="0.3">
      <c r="A28" s="10" t="s">
        <v>1</v>
      </c>
      <c r="B28" s="9"/>
      <c r="C28" s="9"/>
      <c r="D28" s="8"/>
      <c r="E28" s="7">
        <f>E27*0.21</f>
        <v>0</v>
      </c>
    </row>
    <row r="29" spans="1:5" s="2" customFormat="1" ht="39" customHeight="1" thickBot="1" x14ac:dyDescent="0.3">
      <c r="A29" s="6" t="s">
        <v>0</v>
      </c>
      <c r="B29" s="5"/>
      <c r="C29" s="5"/>
      <c r="D29" s="4"/>
      <c r="E29" s="3">
        <f>SUM(E27:E28)</f>
        <v>0</v>
      </c>
    </row>
  </sheetData>
  <mergeCells count="1">
    <mergeCell ref="A27:D27"/>
  </mergeCells>
  <pageMargins left="0.7" right="0.7" top="0.78740157499999996" bottom="0.78740157499999996" header="0.3" footer="0.3"/>
  <pageSetup paperSize="9" scale="8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2. NP-Přízemí</vt:lpstr>
      <vt:lpstr>schodiště</vt:lpstr>
      <vt:lpstr>'2. NP-Přízemí'!Oblast_tisku</vt:lpstr>
      <vt:lpstr>schodiště!Oblast_tisku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Vídeňský Jaromír</dc:creator>
  <cp:lastModifiedBy>Vídeňský Jaromír</cp:lastModifiedBy>
  <dcterms:created xsi:type="dcterms:W3CDTF">2025-04-11T07:34:00Z</dcterms:created>
  <dcterms:modified xsi:type="dcterms:W3CDTF">2025-04-14T07:06:05Z</dcterms:modified>
</cp:coreProperties>
</file>