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0 - Vedlejší rozpočtové..." sheetId="2" r:id="rId2"/>
    <sheet name="011 - Kašna" sheetId="3" r:id="rId3"/>
    <sheet name="012 - Suterén radnice" sheetId="4" r:id="rId4"/>
    <sheet name="021 - Restaurátorské práce" sheetId="5" r:id="rId5"/>
    <sheet name="031 - Přípojky" sheetId="6" r:id="rId6"/>
    <sheet name="041 - Technologie kašny" sheetId="7" r:id="rId7"/>
    <sheet name="Pokyny pro vyplnění" sheetId="8" r:id="rId8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'010 - Vedlejší rozpočtové...'!$C$82:$K$90</definedName>
    <definedName name="_xlnm.Print_Area" localSheetId="1">'010 - Vedlejší rozpočtové...'!$C$4:$J$39,'010 - Vedlejší rozpočtové...'!$C$45:$J$64,'010 - Vedlejší rozpočtové...'!$C$70:$K$90</definedName>
    <definedName name="_xlnm.Print_Titles" localSheetId="1">'010 - Vedlejší rozpočtové...'!$82:$82</definedName>
    <definedName name="_xlnm._FilterDatabase" localSheetId="2" hidden="1">'011 - Kašna'!$C$88:$K$305</definedName>
    <definedName name="_xlnm.Print_Area" localSheetId="2">'011 - Kašna'!$C$4:$J$39,'011 - Kašna'!$C$45:$J$70,'011 - Kašna'!$C$76:$K$305</definedName>
    <definedName name="_xlnm.Print_Titles" localSheetId="2">'011 - Kašna'!$88:$88</definedName>
    <definedName name="_xlnm._FilterDatabase" localSheetId="3" hidden="1">'012 - Suterén radnice'!$C$90:$K$167</definedName>
    <definedName name="_xlnm.Print_Area" localSheetId="3">'012 - Suterén radnice'!$C$4:$J$39,'012 - Suterén radnice'!$C$45:$J$72,'012 - Suterén radnice'!$C$78:$K$167</definedName>
    <definedName name="_xlnm.Print_Titles" localSheetId="3">'012 - Suterén radnice'!$90:$90</definedName>
    <definedName name="_xlnm._FilterDatabase" localSheetId="4" hidden="1">'021 - Restaurátorské práce'!$C$79:$K$82</definedName>
    <definedName name="_xlnm.Print_Area" localSheetId="4">'021 - Restaurátorské práce'!$C$4:$J$39,'021 - Restaurátorské práce'!$C$45:$J$61,'021 - Restaurátorské práce'!$C$67:$K$82</definedName>
    <definedName name="_xlnm.Print_Titles" localSheetId="4">'021 - Restaurátorské práce'!$79:$79</definedName>
    <definedName name="_xlnm._FilterDatabase" localSheetId="5" hidden="1">'031 - Přípojky'!$C$86:$K$202</definedName>
    <definedName name="_xlnm.Print_Area" localSheetId="5">'031 - Přípojky'!$C$4:$J$39,'031 - Přípojky'!$C$45:$J$68,'031 - Přípojky'!$C$74:$K$202</definedName>
    <definedName name="_xlnm.Print_Titles" localSheetId="5">'031 - Přípojky'!$86:$86</definedName>
    <definedName name="_xlnm._FilterDatabase" localSheetId="6" hidden="1">'041 - Technologie kašny'!$C$79:$K$82</definedName>
    <definedName name="_xlnm.Print_Area" localSheetId="6">'041 - Technologie kašny'!$C$4:$J$39,'041 - Technologie kašny'!$C$45:$J$61,'041 - Technologie kašny'!$C$67:$K$82</definedName>
    <definedName name="_xlnm.Print_Titles" localSheetId="6">'041 - Technologie kašny'!$79:$79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7"/>
  <c r="J36"/>
  <c i="1" r="AY60"/>
  <c i="7" r="J35"/>
  <c i="1" r="AX60"/>
  <c i="7" r="BI82"/>
  <c r="BH82"/>
  <c r="BG82"/>
  <c r="BF82"/>
  <c r="T82"/>
  <c r="T81"/>
  <c r="T80"/>
  <c r="R82"/>
  <c r="R81"/>
  <c r="R80"/>
  <c r="P82"/>
  <c r="P81"/>
  <c r="P80"/>
  <c i="1" r="AU60"/>
  <c i="7" r="F76"/>
  <c r="F74"/>
  <c r="E72"/>
  <c r="F54"/>
  <c r="F52"/>
  <c r="E50"/>
  <c r="J24"/>
  <c r="E24"/>
  <c r="J55"/>
  <c r="J23"/>
  <c r="J21"/>
  <c r="E21"/>
  <c r="J54"/>
  <c r="J20"/>
  <c r="J18"/>
  <c r="E18"/>
  <c r="F77"/>
  <c r="J17"/>
  <c r="J12"/>
  <c r="J74"/>
  <c r="E7"/>
  <c r="E48"/>
  <c i="6" r="J37"/>
  <c r="J36"/>
  <c i="1" r="AY59"/>
  <c i="6" r="J35"/>
  <c i="1" r="AX59"/>
  <c i="6" r="BI201"/>
  <c r="BH201"/>
  <c r="BG201"/>
  <c r="BF201"/>
  <c r="T201"/>
  <c r="T200"/>
  <c r="R201"/>
  <c r="R200"/>
  <c r="P201"/>
  <c r="P200"/>
  <c r="BI195"/>
  <c r="BH195"/>
  <c r="BG195"/>
  <c r="BF195"/>
  <c r="T195"/>
  <c r="R195"/>
  <c r="P195"/>
  <c r="BI191"/>
  <c r="BH191"/>
  <c r="BG191"/>
  <c r="BF191"/>
  <c r="T191"/>
  <c r="R191"/>
  <c r="P191"/>
  <c r="BI189"/>
  <c r="BH189"/>
  <c r="BG189"/>
  <c r="BF189"/>
  <c r="T189"/>
  <c r="R189"/>
  <c r="P189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5"/>
  <c r="BH175"/>
  <c r="BG175"/>
  <c r="BF175"/>
  <c r="T175"/>
  <c r="R175"/>
  <c r="P175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2"/>
  <c r="BH152"/>
  <c r="BG152"/>
  <c r="BF152"/>
  <c r="T152"/>
  <c r="R152"/>
  <c r="P152"/>
  <c r="BI150"/>
  <c r="BH150"/>
  <c r="BG150"/>
  <c r="BF150"/>
  <c r="T150"/>
  <c r="R150"/>
  <c r="P150"/>
  <c r="BI142"/>
  <c r="BH142"/>
  <c r="BG142"/>
  <c r="BF142"/>
  <c r="T142"/>
  <c r="T141"/>
  <c r="R142"/>
  <c r="R141"/>
  <c r="P142"/>
  <c r="P141"/>
  <c r="BI139"/>
  <c r="BH139"/>
  <c r="BG139"/>
  <c r="BF139"/>
  <c r="T139"/>
  <c r="R139"/>
  <c r="P139"/>
  <c r="BI138"/>
  <c r="BH138"/>
  <c r="BG138"/>
  <c r="BF138"/>
  <c r="T138"/>
  <c r="R138"/>
  <c r="P138"/>
  <c r="BI131"/>
  <c r="BH131"/>
  <c r="BG131"/>
  <c r="BF131"/>
  <c r="T131"/>
  <c r="R131"/>
  <c r="P131"/>
  <c r="BI126"/>
  <c r="BH126"/>
  <c r="BG126"/>
  <c r="BF126"/>
  <c r="T126"/>
  <c r="R126"/>
  <c r="P126"/>
  <c r="BI122"/>
  <c r="BH122"/>
  <c r="BG122"/>
  <c r="BF122"/>
  <c r="T122"/>
  <c r="R122"/>
  <c r="P122"/>
  <c r="BI117"/>
  <c r="BH117"/>
  <c r="BG117"/>
  <c r="BF117"/>
  <c r="T117"/>
  <c r="R117"/>
  <c r="P117"/>
  <c r="BI112"/>
  <c r="BH112"/>
  <c r="BG112"/>
  <c r="BF112"/>
  <c r="T112"/>
  <c r="R112"/>
  <c r="P112"/>
  <c r="BI106"/>
  <c r="BH106"/>
  <c r="BG106"/>
  <c r="BF106"/>
  <c r="T106"/>
  <c r="R106"/>
  <c r="P106"/>
  <c r="BI102"/>
  <c r="BH102"/>
  <c r="BG102"/>
  <c r="BF102"/>
  <c r="T102"/>
  <c r="R102"/>
  <c r="P102"/>
  <c r="BI96"/>
  <c r="BH96"/>
  <c r="BG96"/>
  <c r="BF96"/>
  <c r="T96"/>
  <c r="R96"/>
  <c r="P96"/>
  <c r="BI90"/>
  <c r="BH90"/>
  <c r="BG90"/>
  <c r="BF90"/>
  <c r="T90"/>
  <c r="R90"/>
  <c r="P90"/>
  <c r="F83"/>
  <c r="F81"/>
  <c r="E79"/>
  <c r="F54"/>
  <c r="F52"/>
  <c r="E50"/>
  <c r="J24"/>
  <c r="E24"/>
  <c r="J55"/>
  <c r="J23"/>
  <c r="J21"/>
  <c r="E21"/>
  <c r="J83"/>
  <c r="J20"/>
  <c r="J18"/>
  <c r="E18"/>
  <c r="F84"/>
  <c r="J17"/>
  <c r="J12"/>
  <c r="J81"/>
  <c r="E7"/>
  <c r="E48"/>
  <c i="5" r="J37"/>
  <c r="J36"/>
  <c i="1" r="AY58"/>
  <c i="5" r="J35"/>
  <c i="1" r="AX58"/>
  <c i="5" r="BI82"/>
  <c r="BH82"/>
  <c r="BG82"/>
  <c r="BF82"/>
  <c r="T82"/>
  <c r="T81"/>
  <c r="T80"/>
  <c r="R82"/>
  <c r="R81"/>
  <c r="R80"/>
  <c r="P82"/>
  <c r="P81"/>
  <c r="P80"/>
  <c i="1" r="AU58"/>
  <c i="5" r="F76"/>
  <c r="F74"/>
  <c r="E72"/>
  <c r="F54"/>
  <c r="F52"/>
  <c r="E50"/>
  <c r="J24"/>
  <c r="E24"/>
  <c r="J55"/>
  <c r="J23"/>
  <c r="J21"/>
  <c r="E21"/>
  <c r="J76"/>
  <c r="J20"/>
  <c r="J18"/>
  <c r="E18"/>
  <c r="F77"/>
  <c r="J17"/>
  <c r="J12"/>
  <c r="J74"/>
  <c r="E7"/>
  <c r="E70"/>
  <c i="4" r="J37"/>
  <c r="J36"/>
  <c i="1" r="AY57"/>
  <c i="4" r="J35"/>
  <c i="1" r="AX57"/>
  <c i="4" r="BI167"/>
  <c r="BH167"/>
  <c r="BG167"/>
  <c r="BF167"/>
  <c r="T167"/>
  <c r="T166"/>
  <c r="T165"/>
  <c r="R167"/>
  <c r="R166"/>
  <c r="R165"/>
  <c r="P167"/>
  <c r="P166"/>
  <c r="P165"/>
  <c r="BI158"/>
  <c r="BH158"/>
  <c r="BG158"/>
  <c r="BF158"/>
  <c r="T158"/>
  <c r="T157"/>
  <c r="R158"/>
  <c r="R157"/>
  <c r="P158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T152"/>
  <c r="R153"/>
  <c r="R152"/>
  <c r="P153"/>
  <c r="P152"/>
  <c r="BI151"/>
  <c r="BH151"/>
  <c r="BG151"/>
  <c r="BF151"/>
  <c r="T151"/>
  <c r="T150"/>
  <c r="R151"/>
  <c r="R150"/>
  <c r="P151"/>
  <c r="P150"/>
  <c r="BI147"/>
  <c r="BH147"/>
  <c r="BG147"/>
  <c r="BF147"/>
  <c r="T147"/>
  <c r="T146"/>
  <c r="R147"/>
  <c r="R146"/>
  <c r="P147"/>
  <c r="P146"/>
  <c r="BI144"/>
  <c r="BH144"/>
  <c r="BG144"/>
  <c r="BF144"/>
  <c r="T144"/>
  <c r="R144"/>
  <c r="P144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1"/>
  <c r="BH131"/>
  <c r="BG131"/>
  <c r="BF131"/>
  <c r="T131"/>
  <c r="R131"/>
  <c r="P131"/>
  <c r="BI127"/>
  <c r="BH127"/>
  <c r="BG127"/>
  <c r="BF127"/>
  <c r="T127"/>
  <c r="R127"/>
  <c r="P127"/>
  <c r="BI120"/>
  <c r="BH120"/>
  <c r="BG120"/>
  <c r="BF120"/>
  <c r="T120"/>
  <c r="R120"/>
  <c r="P120"/>
  <c r="BI119"/>
  <c r="BH119"/>
  <c r="BG119"/>
  <c r="BF119"/>
  <c r="T119"/>
  <c r="R119"/>
  <c r="P119"/>
  <c r="BI111"/>
  <c r="BH111"/>
  <c r="BG111"/>
  <c r="BF111"/>
  <c r="T111"/>
  <c r="R111"/>
  <c r="P111"/>
  <c r="BI104"/>
  <c r="BH104"/>
  <c r="BG104"/>
  <c r="BF104"/>
  <c r="T104"/>
  <c r="R104"/>
  <c r="P104"/>
  <c r="BI99"/>
  <c r="BH99"/>
  <c r="BG99"/>
  <c r="BF99"/>
  <c r="T99"/>
  <c r="R99"/>
  <c r="P99"/>
  <c r="BI94"/>
  <c r="BH94"/>
  <c r="BG94"/>
  <c r="BF94"/>
  <c r="T94"/>
  <c r="R94"/>
  <c r="P94"/>
  <c r="F87"/>
  <c r="F85"/>
  <c r="E83"/>
  <c r="F54"/>
  <c r="F52"/>
  <c r="E50"/>
  <c r="J24"/>
  <c r="E24"/>
  <c r="J88"/>
  <c r="J23"/>
  <c r="J21"/>
  <c r="E21"/>
  <c r="J87"/>
  <c r="J20"/>
  <c r="J18"/>
  <c r="E18"/>
  <c r="F55"/>
  <c r="J17"/>
  <c r="J12"/>
  <c r="J85"/>
  <c r="E7"/>
  <c r="E81"/>
  <c i="3" r="J37"/>
  <c r="J36"/>
  <c i="1" r="AY56"/>
  <c i="3" r="J35"/>
  <c i="1" r="AX56"/>
  <c i="3" r="BI304"/>
  <c r="BH304"/>
  <c r="BG304"/>
  <c r="BF304"/>
  <c r="T304"/>
  <c r="T303"/>
  <c r="R304"/>
  <c r="R303"/>
  <c r="P304"/>
  <c r="P303"/>
  <c r="BI298"/>
  <c r="BH298"/>
  <c r="BG298"/>
  <c r="BF298"/>
  <c r="T298"/>
  <c r="R298"/>
  <c r="P298"/>
  <c r="BI294"/>
  <c r="BH294"/>
  <c r="BG294"/>
  <c r="BF294"/>
  <c r="T294"/>
  <c r="R294"/>
  <c r="P294"/>
  <c r="BI292"/>
  <c r="BH292"/>
  <c r="BG292"/>
  <c r="BF292"/>
  <c r="T292"/>
  <c r="R292"/>
  <c r="P292"/>
  <c r="BI287"/>
  <c r="BH287"/>
  <c r="BG287"/>
  <c r="BF287"/>
  <c r="T287"/>
  <c r="R287"/>
  <c r="P287"/>
  <c r="BI285"/>
  <c r="BH285"/>
  <c r="BG285"/>
  <c r="BF285"/>
  <c r="T285"/>
  <c r="R285"/>
  <c r="P285"/>
  <c r="BI280"/>
  <c r="BH280"/>
  <c r="BG280"/>
  <c r="BF280"/>
  <c r="T280"/>
  <c r="R280"/>
  <c r="P280"/>
  <c r="BI275"/>
  <c r="BH275"/>
  <c r="BG275"/>
  <c r="BF275"/>
  <c r="T275"/>
  <c r="R275"/>
  <c r="P275"/>
  <c r="BI270"/>
  <c r="BH270"/>
  <c r="BG270"/>
  <c r="BF270"/>
  <c r="T270"/>
  <c r="R270"/>
  <c r="P270"/>
  <c r="BI265"/>
  <c r="BH265"/>
  <c r="BG265"/>
  <c r="BF265"/>
  <c r="T265"/>
  <c r="R265"/>
  <c r="P265"/>
  <c r="BI261"/>
  <c r="BH261"/>
  <c r="BG261"/>
  <c r="BF261"/>
  <c r="T261"/>
  <c r="R261"/>
  <c r="P261"/>
  <c r="BI257"/>
  <c r="BH257"/>
  <c r="BG257"/>
  <c r="BF257"/>
  <c r="T257"/>
  <c r="R257"/>
  <c r="P257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1"/>
  <c r="BH241"/>
  <c r="BG241"/>
  <c r="BF241"/>
  <c r="T241"/>
  <c r="R241"/>
  <c r="P241"/>
  <c r="BI237"/>
  <c r="BH237"/>
  <c r="BG237"/>
  <c r="BF237"/>
  <c r="T237"/>
  <c r="R237"/>
  <c r="P237"/>
  <c r="BI235"/>
  <c r="BH235"/>
  <c r="BG235"/>
  <c r="BF235"/>
  <c r="T235"/>
  <c r="T234"/>
  <c r="R235"/>
  <c r="R234"/>
  <c r="P235"/>
  <c r="P234"/>
  <c r="BI233"/>
  <c r="BH233"/>
  <c r="BG233"/>
  <c r="BF233"/>
  <c r="T233"/>
  <c r="R233"/>
  <c r="P233"/>
  <c r="BI227"/>
  <c r="BH227"/>
  <c r="BG227"/>
  <c r="BF227"/>
  <c r="T227"/>
  <c r="R227"/>
  <c r="P227"/>
  <c r="BI221"/>
  <c r="BH221"/>
  <c r="BG221"/>
  <c r="BF221"/>
  <c r="T221"/>
  <c r="R221"/>
  <c r="P221"/>
  <c r="BI216"/>
  <c r="BH216"/>
  <c r="BG216"/>
  <c r="BF216"/>
  <c r="T216"/>
  <c r="R216"/>
  <c r="P216"/>
  <c r="BI215"/>
  <c r="BH215"/>
  <c r="BG215"/>
  <c r="BF215"/>
  <c r="T215"/>
  <c r="R215"/>
  <c r="P215"/>
  <c r="BI211"/>
  <c r="BH211"/>
  <c r="BG211"/>
  <c r="BF211"/>
  <c r="T211"/>
  <c r="R211"/>
  <c r="P211"/>
  <c r="BI209"/>
  <c r="BH209"/>
  <c r="BG209"/>
  <c r="BF209"/>
  <c r="T209"/>
  <c r="R209"/>
  <c r="P209"/>
  <c r="BI205"/>
  <c r="BH205"/>
  <c r="BG205"/>
  <c r="BF205"/>
  <c r="T205"/>
  <c r="R205"/>
  <c r="P205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85"/>
  <c r="BH185"/>
  <c r="BG185"/>
  <c r="BF185"/>
  <c r="T185"/>
  <c r="R185"/>
  <c r="P185"/>
  <c r="BI176"/>
  <c r="BH176"/>
  <c r="BG176"/>
  <c r="BF176"/>
  <c r="T176"/>
  <c r="R176"/>
  <c r="P176"/>
  <c r="BI171"/>
  <c r="BH171"/>
  <c r="BG171"/>
  <c r="BF171"/>
  <c r="T171"/>
  <c r="R171"/>
  <c r="P171"/>
  <c r="BI166"/>
  <c r="BH166"/>
  <c r="BG166"/>
  <c r="BF166"/>
  <c r="T166"/>
  <c r="R166"/>
  <c r="P166"/>
  <c r="BI161"/>
  <c r="BH161"/>
  <c r="BG161"/>
  <c r="BF161"/>
  <c r="T161"/>
  <c r="R161"/>
  <c r="P161"/>
  <c r="BI149"/>
  <c r="BH149"/>
  <c r="BG149"/>
  <c r="BF149"/>
  <c r="T149"/>
  <c r="R149"/>
  <c r="P149"/>
  <c r="BI144"/>
  <c r="BH144"/>
  <c r="BG144"/>
  <c r="BF144"/>
  <c r="T144"/>
  <c r="R144"/>
  <c r="P144"/>
  <c r="BI140"/>
  <c r="BH140"/>
  <c r="BG140"/>
  <c r="BF140"/>
  <c r="T140"/>
  <c r="R140"/>
  <c r="P140"/>
  <c r="BI135"/>
  <c r="BH135"/>
  <c r="BG135"/>
  <c r="BF135"/>
  <c r="T135"/>
  <c r="R135"/>
  <c r="P135"/>
  <c r="BI130"/>
  <c r="BH130"/>
  <c r="BG130"/>
  <c r="BF130"/>
  <c r="T130"/>
  <c r="R130"/>
  <c r="P130"/>
  <c r="BI125"/>
  <c r="BH125"/>
  <c r="BG125"/>
  <c r="BF125"/>
  <c r="T125"/>
  <c r="R125"/>
  <c r="P125"/>
  <c r="BI120"/>
  <c r="BH120"/>
  <c r="BG120"/>
  <c r="BF120"/>
  <c r="T120"/>
  <c r="R120"/>
  <c r="P120"/>
  <c r="BI115"/>
  <c r="BH115"/>
  <c r="BG115"/>
  <c r="BF115"/>
  <c r="T115"/>
  <c r="R115"/>
  <c r="P115"/>
  <c r="BI108"/>
  <c r="BH108"/>
  <c r="BG108"/>
  <c r="BF108"/>
  <c r="T108"/>
  <c r="R108"/>
  <c r="P108"/>
  <c r="BI101"/>
  <c r="BH101"/>
  <c r="BG101"/>
  <c r="BF101"/>
  <c r="T101"/>
  <c r="R101"/>
  <c r="P101"/>
  <c r="BI96"/>
  <c r="BH96"/>
  <c r="BG96"/>
  <c r="BF96"/>
  <c r="T96"/>
  <c r="R96"/>
  <c r="P96"/>
  <c r="BI92"/>
  <c r="BH92"/>
  <c r="BG92"/>
  <c r="BF92"/>
  <c r="T92"/>
  <c r="R92"/>
  <c r="P92"/>
  <c r="F85"/>
  <c r="F83"/>
  <c r="E81"/>
  <c r="F54"/>
  <c r="F52"/>
  <c r="E50"/>
  <c r="J24"/>
  <c r="E24"/>
  <c r="J86"/>
  <c r="J23"/>
  <c r="J21"/>
  <c r="E21"/>
  <c r="J85"/>
  <c r="J20"/>
  <c r="J18"/>
  <c r="E18"/>
  <c r="F55"/>
  <c r="J17"/>
  <c r="J12"/>
  <c r="J52"/>
  <c r="E7"/>
  <c r="E79"/>
  <c i="2" r="J37"/>
  <c r="J36"/>
  <c i="1" r="AY55"/>
  <c i="2" r="J35"/>
  <c i="1" r="AX55"/>
  <c i="2" r="BI90"/>
  <c r="BH90"/>
  <c r="BG90"/>
  <c r="BF90"/>
  <c r="T90"/>
  <c r="T89"/>
  <c r="R90"/>
  <c r="R89"/>
  <c r="P90"/>
  <c r="P89"/>
  <c r="BI88"/>
  <c r="BH88"/>
  <c r="BG88"/>
  <c r="BF88"/>
  <c r="T88"/>
  <c r="T87"/>
  <c r="R88"/>
  <c r="R87"/>
  <c r="P88"/>
  <c r="P87"/>
  <c r="BI86"/>
  <c r="BH86"/>
  <c r="BG86"/>
  <c r="BF86"/>
  <c r="T86"/>
  <c r="T85"/>
  <c r="T84"/>
  <c r="T83"/>
  <c r="R86"/>
  <c r="R85"/>
  <c r="R84"/>
  <c r="R83"/>
  <c r="P86"/>
  <c r="P85"/>
  <c r="P84"/>
  <c r="P83"/>
  <c i="1" r="AU55"/>
  <c i="2" r="F79"/>
  <c r="F77"/>
  <c r="E75"/>
  <c r="F54"/>
  <c r="F52"/>
  <c r="E50"/>
  <c r="J24"/>
  <c r="E24"/>
  <c r="J80"/>
  <c r="J23"/>
  <c r="J21"/>
  <c r="E21"/>
  <c r="J79"/>
  <c r="J20"/>
  <c r="J18"/>
  <c r="E18"/>
  <c r="F80"/>
  <c r="J17"/>
  <c r="J12"/>
  <c r="J52"/>
  <c r="E7"/>
  <c r="E73"/>
  <c i="1" r="L50"/>
  <c r="AM50"/>
  <c r="AM49"/>
  <c r="L49"/>
  <c r="AM47"/>
  <c r="L47"/>
  <c r="L45"/>
  <c r="L44"/>
  <c i="3" r="BK257"/>
  <c r="J265"/>
  <c r="BK265"/>
  <c r="BK292"/>
  <c i="4" r="J119"/>
  <c i="5" r="F35"/>
  <c i="1" r="BB58"/>
  <c i="2" r="BK86"/>
  <c i="3" r="J237"/>
  <c r="J171"/>
  <c r="J285"/>
  <c r="J211"/>
  <c r="J275"/>
  <c r="BK171"/>
  <c r="J135"/>
  <c i="4" r="J151"/>
  <c r="J158"/>
  <c r="BK155"/>
  <c i="6" r="BK191"/>
  <c r="J122"/>
  <c r="J175"/>
  <c r="BK122"/>
  <c r="BK158"/>
  <c i="7" r="J34"/>
  <c i="1" r="AW60"/>
  <c i="3" r="BK166"/>
  <c r="BK261"/>
  <c r="J185"/>
  <c r="J248"/>
  <c r="BK194"/>
  <c r="J294"/>
  <c r="BK185"/>
  <c i="4" r="BK94"/>
  <c r="J136"/>
  <c r="J111"/>
  <c i="6" r="J179"/>
  <c r="J102"/>
  <c i="3" r="BK280"/>
  <c r="J140"/>
  <c r="BK235"/>
  <c i="6" r="BK139"/>
  <c i="2" r="BK88"/>
  <c i="3" r="J200"/>
  <c r="BK287"/>
  <c r="J198"/>
  <c r="J125"/>
  <c r="J196"/>
  <c r="J249"/>
  <c r="BK96"/>
  <c i="4" r="J131"/>
  <c r="J99"/>
  <c i="6" r="J169"/>
  <c r="J173"/>
  <c r="J142"/>
  <c r="BK106"/>
  <c r="J163"/>
  <c i="7" r="F35"/>
  <c i="1" r="BB60"/>
  <c i="3" r="J227"/>
  <c r="BK176"/>
  <c r="J120"/>
  <c r="BK270"/>
  <c r="BK250"/>
  <c r="BK200"/>
  <c r="J176"/>
  <c r="J101"/>
  <c r="BK247"/>
  <c r="BK216"/>
  <c r="J115"/>
  <c r="BK298"/>
  <c r="J253"/>
  <c r="BK241"/>
  <c i="4" r="BK158"/>
  <c r="BK104"/>
  <c r="BK153"/>
  <c r="BK140"/>
  <c r="J127"/>
  <c i="5" r="BK82"/>
  <c i="6" r="BK184"/>
  <c r="J152"/>
  <c r="BK138"/>
  <c r="BK112"/>
  <c r="J165"/>
  <c r="J112"/>
  <c r="J191"/>
  <c r="J138"/>
  <c i="7" r="BK82"/>
  <c i="2" r="BK90"/>
  <c i="3" r="BK233"/>
  <c r="J221"/>
  <c r="BK211"/>
  <c r="J130"/>
  <c r="J292"/>
  <c r="J251"/>
  <c r="BK227"/>
  <c r="J197"/>
  <c r="BK135"/>
  <c r="BK294"/>
  <c r="J245"/>
  <c r="J205"/>
  <c r="BK101"/>
  <c r="BK285"/>
  <c r="BK246"/>
  <c r="BK120"/>
  <c i="4" r="J120"/>
  <c r="BK127"/>
  <c r="J156"/>
  <c r="J144"/>
  <c r="BK147"/>
  <c i="5" r="J82"/>
  <c i="6" r="BK195"/>
  <c r="BK150"/>
  <c r="BK175"/>
  <c r="J117"/>
  <c r="BK182"/>
  <c r="J158"/>
  <c r="BK117"/>
  <c r="J182"/>
  <c r="BK161"/>
  <c r="J131"/>
  <c i="2" r="J86"/>
  <c i="3" r="BK252"/>
  <c r="BK149"/>
  <c r="J280"/>
  <c r="BK237"/>
  <c r="BK92"/>
  <c r="J149"/>
  <c r="J270"/>
  <c r="J161"/>
  <c i="4" r="BK99"/>
  <c r="BK138"/>
  <c i="6" r="BK163"/>
  <c r="J161"/>
  <c r="J96"/>
  <c r="BK179"/>
  <c r="BK90"/>
  <c i="3" r="J247"/>
  <c r="J144"/>
  <c r="BK245"/>
  <c r="J166"/>
  <c r="J246"/>
  <c r="BK108"/>
  <c r="BK205"/>
  <c i="4" r="J153"/>
  <c r="J140"/>
  <c i="6" r="BK142"/>
  <c r="BK96"/>
  <c r="J189"/>
  <c i="7" r="J82"/>
  <c i="2" r="J90"/>
  <c i="1" r="AS54"/>
  <c i="3" r="BK215"/>
  <c r="BK140"/>
  <c r="J298"/>
  <c r="J257"/>
  <c r="J241"/>
  <c r="J194"/>
  <c r="BK144"/>
  <c r="BK130"/>
  <c r="BK251"/>
  <c r="J235"/>
  <c r="J96"/>
  <c r="J287"/>
  <c r="J250"/>
  <c r="J209"/>
  <c r="BK198"/>
  <c i="4" r="BK136"/>
  <c r="J138"/>
  <c r="BK111"/>
  <c r="BK151"/>
  <c r="J167"/>
  <c r="J104"/>
  <c i="5" r="J34"/>
  <c i="1" r="AW58"/>
  <c i="6" r="J195"/>
  <c r="J184"/>
  <c r="J150"/>
  <c r="J90"/>
  <c r="BK173"/>
  <c r="J106"/>
  <c i="2" r="J88"/>
  <c r="J34"/>
  <c i="3" r="BK197"/>
  <c r="J304"/>
  <c r="BK275"/>
  <c r="BK248"/>
  <c r="BK209"/>
  <c r="BK161"/>
  <c r="J108"/>
  <c r="J261"/>
  <c r="J233"/>
  <c r="BK125"/>
  <c r="BK304"/>
  <c r="J252"/>
  <c r="J215"/>
  <c i="4" r="J155"/>
  <c r="BK144"/>
  <c r="BK167"/>
  <c r="BK156"/>
  <c r="BK119"/>
  <c r="J94"/>
  <c i="5" r="F37"/>
  <c i="1" r="BD58"/>
  <c i="6" r="BK102"/>
  <c r="BK126"/>
  <c r="J201"/>
  <c r="BK169"/>
  <c r="BK131"/>
  <c r="BK201"/>
  <c r="BK165"/>
  <c r="J139"/>
  <c i="7" r="F37"/>
  <c i="1" r="BD60"/>
  <c i="3" r="J216"/>
  <c r="BK115"/>
  <c r="BK253"/>
  <c r="BK196"/>
  <c r="BK249"/>
  <c r="BK221"/>
  <c r="J92"/>
  <c i="4" r="BK131"/>
  <c r="J147"/>
  <c r="BK120"/>
  <c i="5" r="F36"/>
  <c i="1" r="BC58"/>
  <c i="6" r="BK189"/>
  <c r="J126"/>
  <c r="BK152"/>
  <c i="7" r="F36"/>
  <c i="1" r="BC60"/>
  <c i="3" l="1" r="T91"/>
  <c r="P236"/>
  <c r="R236"/>
  <c r="T236"/>
  <c r="R244"/>
  <c r="R284"/>
  <c i="4" r="BK93"/>
  <c r="J93"/>
  <c r="J61"/>
  <c r="BK118"/>
  <c r="J118"/>
  <c r="J62"/>
  <c r="T118"/>
  <c r="R135"/>
  <c r="P154"/>
  <c r="P149"/>
  <c r="T154"/>
  <c r="T149"/>
  <c i="6" r="T89"/>
  <c r="P149"/>
  <c r="T149"/>
  <c r="BK162"/>
  <c r="J162"/>
  <c r="J65"/>
  <c r="P162"/>
  <c r="T162"/>
  <c r="T181"/>
  <c i="3" r="P91"/>
  <c r="BK160"/>
  <c r="J160"/>
  <c r="J62"/>
  <c r="R160"/>
  <c r="T199"/>
  <c r="BK220"/>
  <c r="J220"/>
  <c r="J64"/>
  <c r="R220"/>
  <c r="T244"/>
  <c r="T284"/>
  <c i="4" r="P93"/>
  <c r="P118"/>
  <c r="R118"/>
  <c r="T135"/>
  <c r="BK154"/>
  <c r="J154"/>
  <c r="J68"/>
  <c r="R154"/>
  <c r="R149"/>
  <c i="6" r="BK89"/>
  <c r="J89"/>
  <c r="J61"/>
  <c r="BK149"/>
  <c r="J149"/>
  <c r="J63"/>
  <c r="R149"/>
  <c r="BK157"/>
  <c r="J157"/>
  <c r="J64"/>
  <c r="T157"/>
  <c r="R162"/>
  <c r="BK181"/>
  <c r="J181"/>
  <c r="J66"/>
  <c r="R181"/>
  <c i="3" r="BK91"/>
  <c r="J91"/>
  <c r="J61"/>
  <c r="R91"/>
  <c r="P160"/>
  <c r="T160"/>
  <c r="BK199"/>
  <c r="J199"/>
  <c r="J63"/>
  <c r="P199"/>
  <c r="R199"/>
  <c r="P220"/>
  <c r="T220"/>
  <c r="BK236"/>
  <c r="J236"/>
  <c r="J66"/>
  <c r="P244"/>
  <c r="BK284"/>
  <c r="J284"/>
  <c r="J68"/>
  <c i="4" r="T93"/>
  <c r="T92"/>
  <c r="P135"/>
  <c i="6" r="R89"/>
  <c r="P157"/>
  <c r="P181"/>
  <c i="3" r="BK244"/>
  <c r="J244"/>
  <c r="J67"/>
  <c r="P284"/>
  <c i="4" r="R93"/>
  <c r="R92"/>
  <c r="BK135"/>
  <c r="J135"/>
  <c r="J63"/>
  <c i="6" r="P89"/>
  <c r="P88"/>
  <c r="P87"/>
  <c i="1" r="AU59"/>
  <c i="6" r="R157"/>
  <c i="4" r="BK150"/>
  <c r="J150"/>
  <c r="J66"/>
  <c r="BK157"/>
  <c r="J157"/>
  <c r="J69"/>
  <c i="5" r="BK81"/>
  <c r="J81"/>
  <c r="J60"/>
  <c i="3" r="BK234"/>
  <c r="J234"/>
  <c r="J65"/>
  <c i="4" r="BK166"/>
  <c r="J166"/>
  <c r="J71"/>
  <c i="6" r="BK141"/>
  <c r="J141"/>
  <c r="J62"/>
  <c r="BK200"/>
  <c r="J200"/>
  <c r="J67"/>
  <c i="2" r="BK85"/>
  <c r="J85"/>
  <c r="J61"/>
  <c r="BK87"/>
  <c r="J87"/>
  <c r="J62"/>
  <c r="BK89"/>
  <c r="J89"/>
  <c r="J63"/>
  <c i="3" r="BK303"/>
  <c r="J303"/>
  <c r="J69"/>
  <c i="4" r="BK146"/>
  <c r="J146"/>
  <c r="J64"/>
  <c r="BK152"/>
  <c r="J152"/>
  <c r="J67"/>
  <c i="7" r="BK81"/>
  <c r="J81"/>
  <c r="J60"/>
  <c r="J52"/>
  <c r="F55"/>
  <c r="E70"/>
  <c r="J76"/>
  <c r="J77"/>
  <c r="BE82"/>
  <c i="6" r="J52"/>
  <c r="E77"/>
  <c r="BE96"/>
  <c r="BE102"/>
  <c r="BE112"/>
  <c r="BE117"/>
  <c r="BE126"/>
  <c r="BE142"/>
  <c r="BE184"/>
  <c r="F55"/>
  <c r="BE122"/>
  <c r="BE131"/>
  <c r="BE138"/>
  <c r="BE139"/>
  <c r="BE150"/>
  <c r="BE161"/>
  <c r="BE175"/>
  <c r="BE179"/>
  <c r="BE189"/>
  <c r="J84"/>
  <c r="BE90"/>
  <c r="BE106"/>
  <c r="BE158"/>
  <c r="BE182"/>
  <c r="BE191"/>
  <c r="J54"/>
  <c r="BE152"/>
  <c r="BE163"/>
  <c r="BE165"/>
  <c r="BE169"/>
  <c r="BE173"/>
  <c r="BE195"/>
  <c r="BE201"/>
  <c i="4" r="BK92"/>
  <c r="J92"/>
  <c r="J60"/>
  <c i="5" r="J54"/>
  <c r="J52"/>
  <c r="F55"/>
  <c r="J77"/>
  <c r="BE82"/>
  <c r="E48"/>
  <c i="3" r="BK90"/>
  <c r="J90"/>
  <c r="J60"/>
  <c i="4" r="J52"/>
  <c r="J55"/>
  <c r="BE127"/>
  <c r="BE131"/>
  <c r="BE144"/>
  <c r="BE151"/>
  <c r="BE153"/>
  <c r="E48"/>
  <c r="J54"/>
  <c r="F88"/>
  <c r="BE99"/>
  <c r="BE104"/>
  <c r="BE111"/>
  <c r="BE147"/>
  <c r="BE158"/>
  <c r="BE94"/>
  <c r="BE120"/>
  <c r="BE136"/>
  <c r="BE140"/>
  <c r="BE155"/>
  <c r="BE119"/>
  <c r="BE138"/>
  <c r="BE156"/>
  <c r="BE167"/>
  <c i="3" r="E48"/>
  <c r="J55"/>
  <c r="J83"/>
  <c r="BE130"/>
  <c r="BE149"/>
  <c r="BE171"/>
  <c r="BE197"/>
  <c r="BE200"/>
  <c r="BE221"/>
  <c r="BE233"/>
  <c r="BE265"/>
  <c r="BE280"/>
  <c r="BE294"/>
  <c r="BE120"/>
  <c r="BE144"/>
  <c r="BE166"/>
  <c r="BE176"/>
  <c r="BE227"/>
  <c r="BE241"/>
  <c r="BE247"/>
  <c r="BE252"/>
  <c r="BE257"/>
  <c r="BE270"/>
  <c r="BE287"/>
  <c r="J54"/>
  <c r="F86"/>
  <c r="BE92"/>
  <c r="BE108"/>
  <c r="BE115"/>
  <c r="BE140"/>
  <c r="BE205"/>
  <c r="BE211"/>
  <c r="BE215"/>
  <c r="BE216"/>
  <c r="BE235"/>
  <c r="BE245"/>
  <c r="BE246"/>
  <c r="BE248"/>
  <c r="BE253"/>
  <c r="BE96"/>
  <c r="BE101"/>
  <c r="BE125"/>
  <c r="BE135"/>
  <c r="BE161"/>
  <c r="BE185"/>
  <c r="BE194"/>
  <c r="BE196"/>
  <c r="BE198"/>
  <c r="BE209"/>
  <c r="BE237"/>
  <c r="BE249"/>
  <c r="BE250"/>
  <c r="BE251"/>
  <c r="BE261"/>
  <c r="BE275"/>
  <c r="BE285"/>
  <c r="BE292"/>
  <c r="BE298"/>
  <c r="BE304"/>
  <c i="2" r="E48"/>
  <c r="F55"/>
  <c r="J77"/>
  <c r="BE88"/>
  <c r="J54"/>
  <c r="J55"/>
  <c r="BE86"/>
  <c r="BE90"/>
  <c i="1" r="AW55"/>
  <c i="4" r="F36"/>
  <c i="1" r="BC57"/>
  <c i="4" r="F34"/>
  <c i="1" r="BA57"/>
  <c i="4" r="F35"/>
  <c i="1" r="BB57"/>
  <c i="3" r="F37"/>
  <c i="1" r="BD56"/>
  <c i="2" r="F35"/>
  <c i="1" r="BB55"/>
  <c i="4" r="F37"/>
  <c i="1" r="BD57"/>
  <c i="2" r="F36"/>
  <c i="1" r="BC55"/>
  <c i="3" r="F34"/>
  <c i="1" r="BA56"/>
  <c i="4" r="J34"/>
  <c i="1" r="AW57"/>
  <c i="7" r="F34"/>
  <c i="1" r="BA60"/>
  <c i="7" r="F33"/>
  <c i="1" r="AZ60"/>
  <c i="3" r="F35"/>
  <c i="1" r="BB56"/>
  <c i="6" r="F36"/>
  <c i="1" r="BC59"/>
  <c i="6" r="F35"/>
  <c i="1" r="BB59"/>
  <c i="2" r="F34"/>
  <c i="1" r="BA55"/>
  <c i="6" r="F34"/>
  <c i="1" r="BA59"/>
  <c i="3" r="F36"/>
  <c i="1" r="BC56"/>
  <c i="5" r="J33"/>
  <c i="1" r="AV58"/>
  <c r="AT58"/>
  <c i="2" r="F37"/>
  <c i="1" r="BD55"/>
  <c i="3" r="J34"/>
  <c i="1" r="AW56"/>
  <c i="5" r="F34"/>
  <c i="1" r="BA58"/>
  <c i="6" r="J34"/>
  <c i="1" r="AW59"/>
  <c i="6" r="F37"/>
  <c i="1" r="BD59"/>
  <c i="6" l="1" r="BK88"/>
  <c r="J88"/>
  <c r="J60"/>
  <c r="R88"/>
  <c r="R87"/>
  <c i="4" r="P92"/>
  <c r="P91"/>
  <c i="1" r="AU57"/>
  <c i="4" r="R91"/>
  <c r="T91"/>
  <c i="3" r="R90"/>
  <c r="R89"/>
  <c r="P90"/>
  <c r="P89"/>
  <c i="1" r="AU56"/>
  <c i="6" r="T88"/>
  <c r="T87"/>
  <c i="3" r="T90"/>
  <c r="T89"/>
  <c i="4" r="BK149"/>
  <c r="J149"/>
  <c r="J65"/>
  <c r="BK165"/>
  <c r="J165"/>
  <c r="J70"/>
  <c i="5" r="BK80"/>
  <c r="J80"/>
  <c r="J59"/>
  <c i="2" r="BK84"/>
  <c r="J84"/>
  <c r="J60"/>
  <c i="7" r="BK80"/>
  <c r="J80"/>
  <c r="J59"/>
  <c i="6" r="BK87"/>
  <c r="J87"/>
  <c r="J59"/>
  <c i="4" r="BK91"/>
  <c r="J91"/>
  <c i="3" r="BK89"/>
  <c r="J89"/>
  <c r="J59"/>
  <c i="2" r="F33"/>
  <c i="1" r="AZ55"/>
  <c r="BA54"/>
  <c r="AW54"/>
  <c r="AK30"/>
  <c i="2" r="J33"/>
  <c i="1" r="AV55"/>
  <c r="AT55"/>
  <c i="4" r="J30"/>
  <c i="1" r="AG57"/>
  <c i="5" r="F33"/>
  <c i="1" r="AZ58"/>
  <c i="6" r="F33"/>
  <c i="1" r="AZ59"/>
  <c r="BD54"/>
  <c r="W33"/>
  <c i="6" r="J33"/>
  <c i="1" r="AV59"/>
  <c r="AT59"/>
  <c i="3" r="J33"/>
  <c i="1" r="AV56"/>
  <c r="AT56"/>
  <c i="7" r="J33"/>
  <c i="1" r="AV60"/>
  <c r="AT60"/>
  <c r="BC54"/>
  <c r="AY54"/>
  <c i="3" r="F33"/>
  <c i="1" r="AZ56"/>
  <c i="4" r="F33"/>
  <c i="1" r="AZ57"/>
  <c r="BB54"/>
  <c r="W31"/>
  <c i="4" r="J33"/>
  <c i="1" r="AV57"/>
  <c r="AT57"/>
  <c i="2" l="1" r="BK83"/>
  <c r="J83"/>
  <c r="J59"/>
  <c i="1" r="AN57"/>
  <c i="4" r="J59"/>
  <c r="J39"/>
  <c i="7" r="J30"/>
  <c i="1" r="AG60"/>
  <c i="3" r="J30"/>
  <c i="1" r="AG56"/>
  <c i="6" r="J30"/>
  <c i="1" r="AG59"/>
  <c r="AN59"/>
  <c r="W32"/>
  <c r="AX54"/>
  <c r="AU54"/>
  <c i="5" r="J30"/>
  <c i="1" r="AG58"/>
  <c r="AN58"/>
  <c r="AZ54"/>
  <c r="W29"/>
  <c r="W30"/>
  <c i="7" l="1" r="J39"/>
  <c i="5" r="J39"/>
  <c i="6" r="J39"/>
  <c i="3" r="J39"/>
  <c i="1" r="AN56"/>
  <c r="AN60"/>
  <c r="AV54"/>
  <c r="AK29"/>
  <c i="2" r="J30"/>
  <c i="1" r="AG55"/>
  <c r="AG54"/>
  <c r="AK26"/>
  <c i="2" l="1" r="J39"/>
  <c i="1" r="AN55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<sst xmlns="http://schemas.openxmlformats.org/spreadsheetml/2006/main">
  <si>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</si>
  <si>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</si>
  <si>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</si>
  <si>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</si>
  <si>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</si>
  <si>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{12c6a369-06f0-4cd6-af33-1437df2f56ae}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</si>
  <si>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</si>
  <si>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</si>
  <si>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</si>
  <si>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</si>
  <si>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</si>
  <si>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</si>
  <si>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</si>
  <si>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</si>
  <si>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VEN01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</si>
  <si>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</si>
  <si>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</si>
  <si>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Revitalizace kašny J.M.Marků, Lanškroun</t>
  </si>
  <si>
    <t>KSO:</t>
  </si>
  <si>
    <t/>
  </si>
  <si>
    <t>CC-CZ:</t>
  </si>
  <si>
    <t>Místo:</t>
  </si>
  <si>
    <t>Lanškroun</t>
  </si>
  <si>
    <t>Datum:</t>
  </si>
  <si>
    <t>26. 6. 2024</t>
  </si>
  <si>
    <t>Zadavatel:</t>
  </si>
  <si>
    <t>IČ:</t>
  </si>
  <si>
    <t>Město Lanškroun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</si>
  <si>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</si>
  <si>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</si>
  <si>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</si>
  <si>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</si>
  <si>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</si>
  <si>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</si>
  <si>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</si>
  <si>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</si>
  <si>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</si>
  <si>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</si>
  <si>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</si>
  <si>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</si>
  <si>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</si>
  <si>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</si>
  <si>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</si>
  <si>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</si>
  <si>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</si>
  <si>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</si>
  <si>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</si>
  <si>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</si>
  <si>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</si>
  <si>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</si>
  <si>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</si>
  <si>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</si>
  <si>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</si>
  <si>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</si>
  <si>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</si>
  <si>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</si>
  <si>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</si>
  <si>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</si>
  <si>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</si>
  <si>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</si>
  <si>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</si>
  <si>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</si>
  <si>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</si>
  <si>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</si>
  <si>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</si>
  <si>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</si>
  <si>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</si>
  <si>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</si>
  <si>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</si>
  <si>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</si>
  <si>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</si>
  <si>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</si>
  <si>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</si>
  <si>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</si>
  <si>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</si>
  <si>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</si>
  <si>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010</t>
  </si>
  <si>
    <t>Vedlejší rozpočtové...</t>
  </si>
  <si>
    <t>STA</t>
  </si>
  <si>
    <t>1</t>
  </si>
  <si>
    <t>{78ba06a8-e5d3-4c04-bfad-9818c4830000}</t>
  </si>
  <si>
    <t>2</t>
  </si>
  <si>
    <t>011</t>
  </si>
  <si>
    <t>Kašna</t>
  </si>
  <si>
    <t>{3feffe30-e004-4995-8f50-d52f01f55d06}</t>
  </si>
  <si>
    <t>012</t>
  </si>
  <si>
    <t>Suterén radnice</t>
  </si>
  <si>
    <t>{1d1f4bdd-aa99-4627-b46c-f528d8294ff8}</t>
  </si>
  <si>
    <t>021</t>
  </si>
  <si>
    <t>Restaurátorské práce</t>
  </si>
  <si>
    <t>{dcf3e517-89fa-4d70-b32f-50f4b953b204}</t>
  </si>
  <si>
    <t>031</t>
  </si>
  <si>
    <t>Přípojky</t>
  </si>
  <si>
    <t>{9b3f3f27-b9b4-4ae0-9df3-7633219c50b1}</t>
  </si>
  <si>
    <t>041</t>
  </si>
  <si>
    <t>Technologie kašny</t>
  </si>
  <si>
    <t>{67c593e1-3d08-42da-9d75-be73d386a840}</t>
  </si>
  <si>
    <t>KRYCÍ LIST SOUPISU PRACÍ</t>
  </si>
  <si>
    <t>Objekt:</t>
  </si>
  <si>
    <t>010 - Vedlejší rozpočtové...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</si>
  <si>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</si>
  <si>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</si>
  <si>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</si>
  <si>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</si>
  <si>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</si>
  <si>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</si>
  <si>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</si>
  <si>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</si>
  <si>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</si>
  <si>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</si>
  <si>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</si>
  <si>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</si>
  <si>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</si>
  <si>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</si>
  <si>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</si>
  <si>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</si>
  <si>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</si>
  <si>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</si>
  <si>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</si>
  <si>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</si>
  <si>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</si>
  <si>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</si>
  <si>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</si>
  <si>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</si>
  <si>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</si>
  <si>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</si>
  <si>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</si>
  <si>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</si>
  <si>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010001000</t>
  </si>
  <si>
    <t>soub</t>
  </si>
  <si>
    <t>4</t>
  </si>
  <si>
    <t>VRN3</t>
  </si>
  <si>
    <t>Zařízení staveniště</t>
  </si>
  <si>
    <t>030001000</t>
  </si>
  <si>
    <t>VRN4</t>
  </si>
  <si>
    <t>Inženýrská činnost</t>
  </si>
  <si>
    <t>3</t>
  </si>
  <si>
    <t>045002000</t>
  </si>
  <si>
    <t>Kompletační a koordinační činnost</t>
  </si>
  <si>
    <t>6</t>
  </si>
  <si>
    <t>011 - Kašna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</si>
  <si>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</si>
  <si>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</si>
  <si>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</si>
  <si>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</si>
  <si>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</si>
  <si>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</si>
  <si>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</si>
  <si>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</si>
  <si>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</si>
  <si>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</si>
  <si>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</si>
  <si>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</si>
  <si>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</si>
  <si>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113106151</t>
  </si>
  <si>
    <t>Rozebrání dlažeb vozovek a ploch s přemístěním hmot na skládku na vzdálenost do 3 m nebo s naložením na dopravní prostředek, s jakoukoliv výplní spár ručně z velkých kostek s ložem z kameniva</t>
  </si>
  <si>
    <t>m2</t>
  </si>
  <si>
    <t>CS ÚRS 2024 01</t>
  </si>
  <si>
    <t>Online PSC</t>
  </si>
  <si>
    <t>https://podminky.urs.cz/item/CS_URS_2024_01/113106151</t>
  </si>
  <si>
    <t>VV</t>
  </si>
  <si>
    <t>8,26+50,51</t>
  </si>
  <si>
    <t>Součet</t>
  </si>
  <si>
    <t>113107122</t>
  </si>
  <si>
    <t>Odstranění podkladů nebo krytů ručně s přemístěním hmot na skládku na vzdálenost do 3 m nebo s naložením na dopravní prostředek z kameniva hrubého drceného, o tl. vrstvy přes 100 do 200 mm</t>
  </si>
  <si>
    <t>https://podminky.urs.cz/item/CS_URS_2024_01/113107122</t>
  </si>
  <si>
    <t>"kašna, pr. tl. 15cm"</t>
  </si>
  <si>
    <t>50,51</t>
  </si>
  <si>
    <t>113107124</t>
  </si>
  <si>
    <t>Odstranění podkladů nebo krytů ručně s přemístěním hmot na skládku na vzdálenost do 3 m nebo s naložením na dopravní prostředek z kameniva hrubého drceného, o tl. vrstvy přes 300 do 400 mm</t>
  </si>
  <si>
    <t>https://podminky.urs.cz/item/CS_URS_2024_01/113107124</t>
  </si>
  <si>
    <t>"kostka kolem kašny, tl.35cm"</t>
  </si>
  <si>
    <t>8,26</t>
  </si>
  <si>
    <t>"schod"</t>
  </si>
  <si>
    <t>4,7</t>
  </si>
  <si>
    <t>132212131</t>
  </si>
  <si>
    <t>Hloubení nezapažených rýh šířky do 800 mm ručně s urovnáním dna do předepsaného profilu a spádu v hornině třídy těžitelnosti I skupiny 3 soudržných</t>
  </si>
  <si>
    <t>m3</t>
  </si>
  <si>
    <t>8</t>
  </si>
  <si>
    <t>https://podminky.urs.cz/item/CS_URS_2024_01/132212131</t>
  </si>
  <si>
    <t>"základ pro doplňovanou stěnu"</t>
  </si>
  <si>
    <t>1,53*0,75</t>
  </si>
  <si>
    <t>"kalník"</t>
  </si>
  <si>
    <t>0,5*0,5*0,6</t>
  </si>
  <si>
    <t>133212811</t>
  </si>
  <si>
    <t>Hloubení nezapažených šachet ručně v horninách třídy těžitelnosti I skupiny 3, půdorysná plocha výkopu do 4 m2</t>
  </si>
  <si>
    <t>10</t>
  </si>
  <si>
    <t>https://podminky.urs.cz/item/CS_URS_2024_01/133212811</t>
  </si>
  <si>
    <t>"sondy"</t>
  </si>
  <si>
    <t>0,5*0,5*1*4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</si>
  <si>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</si>
  <si>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</si>
  <si>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https://podminky.urs.cz/item/CS_URS_2024_01/162211311</t>
  </si>
  <si>
    <t>"zásyp sond"</t>
  </si>
  <si>
    <t>1*2</t>
  </si>
  <si>
    <t>7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</si>
  <si>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</si>
  <si>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</si>
  <si>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14</t>
  </si>
  <si>
    <t>https://podminky.urs.cz/item/CS_URS_2024_01/162751117</t>
  </si>
  <si>
    <t>"na skládku"</t>
  </si>
  <si>
    <t>1,298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</si>
  <si>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</si>
  <si>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</si>
  <si>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16</t>
  </si>
  <si>
    <t>https://podminky.urs.cz/item/CS_URS_2024_01/162751119</t>
  </si>
  <si>
    <t>"10x, celkem 20km"</t>
  </si>
  <si>
    <t>10*1,298</t>
  </si>
  <si>
    <t>9</t>
  </si>
  <si>
    <t>167111101</t>
  </si>
  <si>
    <t>Nakládání, skládání a překládání neulehlého výkopku nebo sypaniny ručně nakládání, z hornin třídy těžitelnosti I, skupiny 1 až 3</t>
  </si>
  <si>
    <t>18</t>
  </si>
  <si>
    <t>https://podminky.urs.cz/item/CS_URS_2024_01/167111101</t>
  </si>
  <si>
    <t>"pro zásyp sond"</t>
  </si>
  <si>
    <t>171201221</t>
  </si>
  <si>
    <t>Poplatek za uložení stavebního odpadu na skládce (skládkovné) zeminy a kamení zatříděného do Katalogu odpadů pod kódem 17 05 04</t>
  </si>
  <si>
    <t>t</t>
  </si>
  <si>
    <t>20</t>
  </si>
  <si>
    <t>https://podminky.urs.cz/item/CS_URS_2024_01/171201221</t>
  </si>
  <si>
    <t>1,6*1,298</t>
  </si>
  <si>
    <t>11</t>
  </si>
  <si>
    <t>174111101</t>
  </si>
  <si>
    <t>Zásyp sypaninou z jakékoliv horniny ručně s uložením výkopku ve vrstvách se zhutněním jam, šachet, rýh nebo kolem objektů v těchto vykopávkách</t>
  </si>
  <si>
    <t>22</t>
  </si>
  <si>
    <t>https://podminky.urs.cz/item/CS_URS_2024_01/174111101</t>
  </si>
  <si>
    <t>181912112</t>
  </si>
  <si>
    <t>Úprava pláně vyrovnáním výškových rozdílů ručně v hornině třídy těžitelnosti I skupiny 3 se zhutněním</t>
  </si>
  <si>
    <t>24</t>
  </si>
  <si>
    <t>https://podminky.urs.cz/item/CS_URS_2024_01/181912112</t>
  </si>
  <si>
    <t>"kašna"</t>
  </si>
  <si>
    <t>"kostka kolem kašny"</t>
  </si>
  <si>
    <t>4,9</t>
  </si>
  <si>
    <t>1,53</t>
  </si>
  <si>
    <t>Zakládání</t>
  </si>
  <si>
    <t>13</t>
  </si>
  <si>
    <t>271572211</t>
  </si>
  <si>
    <t>Podsyp pod základové konstrukce se zhutněním a urovnáním povrchu ze štěrkopísku netříděného</t>
  </si>
  <si>
    <t>26</t>
  </si>
  <si>
    <t>https://podminky.urs.cz/item/CS_URS_2024_01/271572211</t>
  </si>
  <si>
    <t>50,51*0,1</t>
  </si>
  <si>
    <t>273322511</t>
  </si>
  <si>
    <t>Základy z betonu železového (bez výztuže) desky z betonu se zvýšenými nároky na prostředí tř. C 25/30</t>
  </si>
  <si>
    <t>28</t>
  </si>
  <si>
    <t>https://podminky.urs.cz/item/CS_URS_2024_01/273322511</t>
  </si>
  <si>
    <t>50,51*0,15</t>
  </si>
  <si>
    <t>15</t>
  </si>
  <si>
    <t>273362021</t>
  </si>
  <si>
    <t>Výztuž základů desek ze svařovaných sítí z drátů typu KARI</t>
  </si>
  <si>
    <t>30</t>
  </si>
  <si>
    <t>https://podminky.urs.cz/item/CS_URS_2024_01/273362021</t>
  </si>
  <si>
    <t>"6/100/100"</t>
  </si>
  <si>
    <t>50,51*4,44*0,001*1,2</t>
  </si>
  <si>
    <t>274313811</t>
  </si>
  <si>
    <t>Základy z betonu prostého pasy betonu kamenem neprokládaného tř. C 25/30</t>
  </si>
  <si>
    <t>32</t>
  </si>
  <si>
    <t>https://podminky.urs.cz/item/CS_URS_2024_01/274313811</t>
  </si>
  <si>
    <t>1,53*1,15</t>
  </si>
  <si>
    <t>6,7*0,35</t>
  </si>
  <si>
    <t>17</t>
  </si>
  <si>
    <t>274351121</t>
  </si>
  <si>
    <t>Bednění základů pasů rovné zřízení</t>
  </si>
  <si>
    <t>34</t>
  </si>
  <si>
    <t>https://podminky.urs.cz/item/CS_URS_2024_01/274351121</t>
  </si>
  <si>
    <t>3,25*0,3*2</t>
  </si>
  <si>
    <t>0,5*0,25*3</t>
  </si>
  <si>
    <t>0,35*(4,6+2,6)</t>
  </si>
  <si>
    <t>274351122</t>
  </si>
  <si>
    <t>Bednění základů pasů rovné odstranění</t>
  </si>
  <si>
    <t>36</t>
  </si>
  <si>
    <t>https://podminky.urs.cz/item/CS_URS_2024_01/274351122</t>
  </si>
  <si>
    <t>19</t>
  </si>
  <si>
    <t>290900</t>
  </si>
  <si>
    <t>Prostupy novou základovou deskou kašny pro technologie</t>
  </si>
  <si>
    <t>38</t>
  </si>
  <si>
    <t>290901</t>
  </si>
  <si>
    <t>Prostup novou stěnou kašny pro technologii dopouštění</t>
  </si>
  <si>
    <t>40</t>
  </si>
  <si>
    <t>290902</t>
  </si>
  <si>
    <t>Kotevní trny - propojení nové zákl. desky ss stávající stěnou kašny - bude upřesněno</t>
  </si>
  <si>
    <t>42</t>
  </si>
  <si>
    <t>Svislé a kompletní konstrukce</t>
  </si>
  <si>
    <t>311311961</t>
  </si>
  <si>
    <t>Nadzákladové zdi z betonu prostého nosné bez zvláštních nároků na vliv prostředí tř. C 25/30</t>
  </si>
  <si>
    <t>44</t>
  </si>
  <si>
    <t>https://podminky.urs.cz/item/CS_URS_2024_01/311311961</t>
  </si>
  <si>
    <t>"doplňovaná stěna"</t>
  </si>
  <si>
    <t>0,38*3,25*0,8</t>
  </si>
  <si>
    <t>23</t>
  </si>
  <si>
    <t>311351121</t>
  </si>
  <si>
    <t>Bednění nadzákladových zdí nosných rovné oboustranné za každou stranu zřízení</t>
  </si>
  <si>
    <t>46</t>
  </si>
  <si>
    <t>https://podminky.urs.cz/item/CS_URS_2024_01/311351121</t>
  </si>
  <si>
    <t>3,25*0,8*2</t>
  </si>
  <si>
    <t>311351122</t>
  </si>
  <si>
    <t>Bednění nadzákladových zdí nosných rovné oboustranné za každou stranu odstranění</t>
  </si>
  <si>
    <t>48</t>
  </si>
  <si>
    <t>https://podminky.urs.cz/item/CS_URS_2024_01/311351122</t>
  </si>
  <si>
    <t>25</t>
  </si>
  <si>
    <t>317941121</t>
  </si>
  <si>
    <t>Osazování ocelových válcovaných nosníků na zdivu I nebo IE nebo U nebo UE nebo L do č. 12 nebo výšky do 120 mm</t>
  </si>
  <si>
    <t>-1333700199</t>
  </si>
  <si>
    <t>https://podminky.urs.cz/item/CS_URS_2024_01/317941121</t>
  </si>
  <si>
    <t>" I120 dl. 1,5m "</t>
  </si>
  <si>
    <t>1,5*11,15*0,001</t>
  </si>
  <si>
    <t>M</t>
  </si>
  <si>
    <t>13010714</t>
  </si>
  <si>
    <t>ocel profilová jakost S235JR (11 375) průřez I (IPN) 120</t>
  </si>
  <si>
    <t>-1787176035</t>
  </si>
  <si>
    <t>27</t>
  </si>
  <si>
    <t>389381001</t>
  </si>
  <si>
    <t>Dobetonování prefabrikovaných konstrukcí</t>
  </si>
  <si>
    <t>-1577141653</t>
  </si>
  <si>
    <t>https://podminky.urs.cz/item/CS_URS_2024_01/389381001</t>
  </si>
  <si>
    <t>" podkl. lože pro osazení I nosníku v kapsách + obet. nosníku "</t>
  </si>
  <si>
    <t>0,3*0,2*0,3*2</t>
  </si>
  <si>
    <t>Komunikace pozemní</t>
  </si>
  <si>
    <t>564871116</t>
  </si>
  <si>
    <t>Podklad ze štěrkodrti ŠD s rozprostřením a zhutněním plochy přes 100 m2, po zhutnění tl. 300 mm</t>
  </si>
  <si>
    <t>50</t>
  </si>
  <si>
    <t>https://podminky.urs.cz/item/CS_URS_2024_01/564871116</t>
  </si>
  <si>
    <t>"s použitím stávajích dl. kostek"</t>
  </si>
  <si>
    <t>"kolem kašny"</t>
  </si>
  <si>
    <t>29</t>
  </si>
  <si>
    <t>591111111</t>
  </si>
  <si>
    <t>Kladení dlažby z kostek s provedením lože do tl. 50 mm, s vyplněním spár, s dvojím beraněním a se smetením přebytečného materiálu na krajnici velkých z kamene, do lože z kameniva těženého</t>
  </si>
  <si>
    <t>52</t>
  </si>
  <si>
    <t>https://podminky.urs.cz/item/CS_URS_2024_01/591111111</t>
  </si>
  <si>
    <t>599901</t>
  </si>
  <si>
    <t>Odstranění pískovcových desek kolem kašny (schod) vč. likvidace</t>
  </si>
  <si>
    <t>54</t>
  </si>
  <si>
    <t>Úpravy povrchů, podlahy a osazování výplní</t>
  </si>
  <si>
    <t>31</t>
  </si>
  <si>
    <t>600601R</t>
  </si>
  <si>
    <t>Srovnání betonových stěn kašny 3cm za čelo pískovcové krycí desky - broušení a doplnění</t>
  </si>
  <si>
    <t>56</t>
  </si>
  <si>
    <t>Vedení trubní dálková a přípojná</t>
  </si>
  <si>
    <t>899102112</t>
  </si>
  <si>
    <t>Osazení poklopů litinových, ocelových nebo železobetonových včetně rámů pro třídu zatížení A15, A50</t>
  </si>
  <si>
    <t>kus</t>
  </si>
  <si>
    <t>-2011270292</t>
  </si>
  <si>
    <t>https://podminky.urs.cz/item/CS_URS_2024_01/899102112</t>
  </si>
  <si>
    <t>" posunutí poklopu vodoměrné šachty "</t>
  </si>
  <si>
    <t>33</t>
  </si>
  <si>
    <t>899103211(R)</t>
  </si>
  <si>
    <t>Demontáž poklopů litinových a ocelových včetně rámů, hmotnosti jednotlivě přes 100 do 150 Kg pro další použití</t>
  </si>
  <si>
    <t>-1310446219</t>
  </si>
  <si>
    <t>Ostatní konstrukce a práce, bourání</t>
  </si>
  <si>
    <t>900901R</t>
  </si>
  <si>
    <t>Přesun rozvaděče</t>
  </si>
  <si>
    <t>58</t>
  </si>
  <si>
    <t>35</t>
  </si>
  <si>
    <t>900902R</t>
  </si>
  <si>
    <t>D+M bronzové desky 150x600mm - nápis "Smíření"</t>
  </si>
  <si>
    <t>60</t>
  </si>
  <si>
    <t>900903R</t>
  </si>
  <si>
    <t>Doprava sochy vč. naložení cca 1km</t>
  </si>
  <si>
    <t>62</t>
  </si>
  <si>
    <t>37</t>
  </si>
  <si>
    <t>900904R</t>
  </si>
  <si>
    <t>Osazení sochy na středový pilíř vč. přípravy podkladu</t>
  </si>
  <si>
    <t>64</t>
  </si>
  <si>
    <t>900905R</t>
  </si>
  <si>
    <t xml:space="preserve">Očištění sochy </t>
  </si>
  <si>
    <t>1368927432</t>
  </si>
  <si>
    <t>39</t>
  </si>
  <si>
    <t>900907R</t>
  </si>
  <si>
    <t>Dodání a osazení lavičky s opěradlem, délka 1,8m, konstrukce hliník s vrstvou práškového vypalovacího laku, sedák 3 desky a opěradlo 3 desky z tropického dřeva vč. povrchové úpravy</t>
  </si>
  <si>
    <t>-1133441599</t>
  </si>
  <si>
    <t>900908R</t>
  </si>
  <si>
    <t>D+M odp.koše půdorysu sférického čtverce, se stříškou, opláštěný 32 lamelami z tropického dřeva vč. povrchové úpravy, OK opatřena ochrannou vrstvou Zn a práškovým vypalovacím lakem, plastová nádoba z HDPE o objemu 50 l, popelník s nerez. zhášečem cigaret</t>
  </si>
  <si>
    <t>1921843154</t>
  </si>
  <si>
    <t>41</t>
  </si>
  <si>
    <t>900909R</t>
  </si>
  <si>
    <t>Nádoba na rostliny, objem nádoby 560 l s odtokovými otvory, Ø1000 x 1000 mm, ocelová konstrukce opatřena vrstvou zinku a práškovým vypalovacím lakem, opláštění lamelami z tropického dřeva vč. povrchové úpravy</t>
  </si>
  <si>
    <t>-1618774685</t>
  </si>
  <si>
    <t>962042320</t>
  </si>
  <si>
    <t>Bourání zdiva z betonu prostého nadzákladového objemu do 1 m3</t>
  </si>
  <si>
    <t>66</t>
  </si>
  <si>
    <t>https://podminky.urs.cz/item/CS_URS_2024_01/962042320</t>
  </si>
  <si>
    <t>0,07*0,735</t>
  </si>
  <si>
    <t>43</t>
  </si>
  <si>
    <t>967031742</t>
  </si>
  <si>
    <t>Přisekání (špicování) plošné nebo rovných ostění zdiva z cihel pálených plošné, na maltu vápennou nebo vápenocementovou, tl. na maltu cementovou, tl. do 100 mm</t>
  </si>
  <si>
    <t>-1062639513</t>
  </si>
  <si>
    <t>https://podminky.urs.cz/item/CS_URS_2024_01/967031742</t>
  </si>
  <si>
    <t>" kanál - pro posunutí mříže</t>
  </si>
  <si>
    <t>1,05*2</t>
  </si>
  <si>
    <t>973031325</t>
  </si>
  <si>
    <t>Vysekání výklenků nebo kapes ve zdivu z cihel na maltu vápennou nebo vápenocementovou kapes, plochy do 0,10 m2, hl. do 300 mm</t>
  </si>
  <si>
    <t>-1010484102</t>
  </si>
  <si>
    <t>https://podminky.urs.cz/item/CS_URS_2024_01/973031325</t>
  </si>
  <si>
    <t>" pro osazení I - kanál "</t>
  </si>
  <si>
    <t>45</t>
  </si>
  <si>
    <t>977151113</t>
  </si>
  <si>
    <t>Jádrové vrty diamantovými korunkami do stavebních materiálů (železobetonu, betonu, cihel, obkladů, dlažeb, kamene) průměru přes 40 do 50 mm</t>
  </si>
  <si>
    <t>m</t>
  </si>
  <si>
    <t>68</t>
  </si>
  <si>
    <t>https://podminky.urs.cz/item/CS_URS_2024_01/977151113</t>
  </si>
  <si>
    <t>"elektro"</t>
  </si>
  <si>
    <t>977151114</t>
  </si>
  <si>
    <t>Jádrové vrty diamantovými korunkami do stavebních materiálů (železobetonu, betonu, cihel, obkladů, dlažeb, kamene) průměru přes 50 do 60 mm</t>
  </si>
  <si>
    <t>70</t>
  </si>
  <si>
    <t>https://podminky.urs.cz/item/CS_URS_2024_01/977151114</t>
  </si>
  <si>
    <t>"voda"</t>
  </si>
  <si>
    <t>1,5</t>
  </si>
  <si>
    <t>47</t>
  </si>
  <si>
    <t>977151119</t>
  </si>
  <si>
    <t>Jádrové vrty diamantovými korunkami do stavebních materiálů (železobetonu, betonu, cihel, obkladů, dlažeb, kamene) průměru přes 100 do 110 mm</t>
  </si>
  <si>
    <t>72</t>
  </si>
  <si>
    <t>https://podminky.urs.cz/item/CS_URS_2024_01/977151119</t>
  </si>
  <si>
    <t>"kanalizace"</t>
  </si>
  <si>
    <t>979071111</t>
  </si>
  <si>
    <t>Očištění vybouraných dlažebních kostek od spojovacího materiálu, s uložením očištěných kostek na skládku, s odklizením odpadových hmot na hromady a s odklizením vybouraných kostek na vzdálenost do 3 m velkých, s původním vyplněním spár kamenivem těženým</t>
  </si>
  <si>
    <t>74</t>
  </si>
  <si>
    <t>https://podminky.urs.cz/item/CS_URS_2024_01/979071111</t>
  </si>
  <si>
    <t>997</t>
  </si>
  <si>
    <t>Přesun sutě</t>
  </si>
  <si>
    <t>49</t>
  </si>
  <si>
    <t>997013631</t>
  </si>
  <si>
    <t>Poplatek za uložení stavebního odpadu na skládce (skládkovné) směsného stavebního a demoličního zatříděného do Katalogu odpadů pod kódem 17 09 04</t>
  </si>
  <si>
    <t>76</t>
  </si>
  <si>
    <t>https://podminky.urs.cz/item/CS_URS_2024_01/997013631</t>
  </si>
  <si>
    <t>997221151</t>
  </si>
  <si>
    <t>Vodorovná doprava suti stavebním kolečkem s naložením a se složením z kusových materiálů, na vzdálenost do 50 m</t>
  </si>
  <si>
    <t>78</t>
  </si>
  <si>
    <t>https://podminky.urs.cz/item/CS_URS_2024_01/997221151</t>
  </si>
  <si>
    <t>"kostka"</t>
  </si>
  <si>
    <t>4,9*0,1*2,2*2</t>
  </si>
  <si>
    <t>51</t>
  </si>
  <si>
    <t>997221551</t>
  </si>
  <si>
    <t>Vodorovná doprava suti bez naložení, ale se složením a s hrubým urovnáním ze sypkých materiálů, na vzdálenost do 1 km</t>
  </si>
  <si>
    <t>80</t>
  </si>
  <si>
    <t>https://podminky.urs.cz/item/CS_URS_2024_01/997221551</t>
  </si>
  <si>
    <t>997221559</t>
  </si>
  <si>
    <t>Vodorovná doprava suti bez naložení, ale se složením a s hrubým urovnáním Příplatek k ceně za každý další započatý 1 km přes 1 km</t>
  </si>
  <si>
    <t>82</t>
  </si>
  <si>
    <t>https://podminky.urs.cz/item/CS_URS_2024_01/997221559</t>
  </si>
  <si>
    <t>46,877*19 "Přepočtené koeficientem množství</t>
  </si>
  <si>
    <t>53</t>
  </si>
  <si>
    <t>997221612</t>
  </si>
  <si>
    <t>Nakládání na dopravní prostředky pro vodorovnou dopravu vybouraných hmot</t>
  </si>
  <si>
    <t>84</t>
  </si>
  <si>
    <t>https://podminky.urs.cz/item/CS_URS_2024_01/997221612</t>
  </si>
  <si>
    <t>4,9*0,1*2,2</t>
  </si>
  <si>
    <t>998</t>
  </si>
  <si>
    <t>Přesun hmot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</si>
  <si>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</si>
  <si>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</si>
  <si>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86</t>
  </si>
  <si>
    <t>https://podminky.urs.cz/item/CS_URS_2024_01/998011001</t>
  </si>
  <si>
    <t>012 - Suterén radnice</t>
  </si>
  <si>
    <t>PSV - Práce a dodávky PSV</t>
  </si>
  <si>
    <t xml:space="preserve">    711 - Izolace proti vodě, vlhkosti a plynům</t>
  </si>
  <si>
    <t xml:space="preserve">    721 - Zdravotechnika</t>
  </si>
  <si>
    <t xml:space="preserve">    751 - Vzduchotechnika</t>
  </si>
  <si>
    <t xml:space="preserve">    784 - Dokončovací práce - malby a tapety</t>
  </si>
  <si>
    <t>M - Práce a dodávky M</t>
  </si>
  <si>
    <t xml:space="preserve">    21-M - Elektromontáže</t>
  </si>
  <si>
    <t>611325101</t>
  </si>
  <si>
    <t>Vápenocementová omítka rýh hrubá ve stropech, šířky rýhy do 150 mm</t>
  </si>
  <si>
    <t>https://podminky.urs.cz/item/CS_URS_2024_01/611325101</t>
  </si>
  <si>
    <t>0,15*1,3</t>
  </si>
  <si>
    <t>611325111</t>
  </si>
  <si>
    <t>Vápenocementová omítka rýh hladká ve stropech, šířky rýhy do 150 mm</t>
  </si>
  <si>
    <t>https://podminky.urs.cz/item/CS_URS_2024_01/611325111</t>
  </si>
  <si>
    <t>612135101</t>
  </si>
  <si>
    <t>Hrubá výplň rýh maltou jakékoli šířky rýhy ve stěnách</t>
  </si>
  <si>
    <t>https://podminky.urs.cz/item/CS_URS_2024_01/612135101</t>
  </si>
  <si>
    <t>0,07*16</t>
  </si>
  <si>
    <t>0,07*5</t>
  </si>
  <si>
    <t>612325111</t>
  </si>
  <si>
    <t>Vápenocementová omítka rýh hladká ve stěnách, šířky rýhy do 150 mm</t>
  </si>
  <si>
    <t>https://podminky.urs.cz/item/CS_URS_2024_01/612325111</t>
  </si>
  <si>
    <t>0,15*16</t>
  </si>
  <si>
    <t>0,15*5</t>
  </si>
  <si>
    <t>900301R</t>
  </si>
  <si>
    <t>Demontáž a zpětná montáž obložení soklu pro umožnění zřízení odvětrání suterénu</t>
  </si>
  <si>
    <t>974031142</t>
  </si>
  <si>
    <t>Vysekání rýh ve zdivu cihelném na maltu vápennou nebo vápenocementovou do hl. 70 mm a šířky do 70 mm</t>
  </si>
  <si>
    <t>https://podminky.urs.cz/item/CS_URS_2024_01/974031142</t>
  </si>
  <si>
    <t>974049142R</t>
  </si>
  <si>
    <t>Vysekání rýh v betonových stropech hl do 70 mm š do 70 mm</t>
  </si>
  <si>
    <t>1,3</t>
  </si>
  <si>
    <t>975901R</t>
  </si>
  <si>
    <t>Prostup přes stropní konstrukci a zapravení</t>
  </si>
  <si>
    <t>"odvětrání"</t>
  </si>
  <si>
    <t>997013211</t>
  </si>
  <si>
    <t>Vnitrostaveništní doprava suti a vybouraných hmot vodorovně do 50 m s naložením ručně pro budovy a haly výšky do 6 m</t>
  </si>
  <si>
    <t>https://podminky.urs.cz/item/CS_URS_2024_01/997013211</t>
  </si>
  <si>
    <t>997013501</t>
  </si>
  <si>
    <t>Odvoz suti a vybouraných hmot na skládku nebo meziskládku se složením, na vzdálenost do 1 km</t>
  </si>
  <si>
    <t>https://podminky.urs.cz/item/CS_URS_2024_01/997013501</t>
  </si>
  <si>
    <t>997013509</t>
  </si>
  <si>
    <t>Odvoz suti a vybouraných hmot na skládku nebo meziskládku se složením, na vzdálenost Příplatek k ceně za každý další započatý 1 km přes 1 km</t>
  </si>
  <si>
    <t>https://podminky.urs.cz/item/CS_URS_2024_01/997013509</t>
  </si>
  <si>
    <t>0,203*19 "Přepočtené koeficientem množství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</si>
  <si>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</si>
  <si>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</si>
  <si>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https://podminky.urs.cz/item/CS_URS_2024_01/998018001</t>
  </si>
  <si>
    <t>PSV</t>
  </si>
  <si>
    <t>Práce a dodávky PSV</t>
  </si>
  <si>
    <t>711</t>
  </si>
  <si>
    <t>Izolace proti vodě, vlhkosti a plynům</t>
  </si>
  <si>
    <t>711901R</t>
  </si>
  <si>
    <t>Zapravení izolace suterénu - prostupy přes stěnu a strop</t>
  </si>
  <si>
    <t>721</t>
  </si>
  <si>
    <t>Zdravotechnika</t>
  </si>
  <si>
    <t>721001R</t>
  </si>
  <si>
    <t>Rozvody vodovodní DN 20 - dl. 5m vč. napojení na stávající</t>
  </si>
  <si>
    <t>751</t>
  </si>
  <si>
    <t>Vzduchotechnika</t>
  </si>
  <si>
    <t>751901R</t>
  </si>
  <si>
    <t>Odvětrání suterénu vč. ventilátoru, potrubí a přechodky přechodky</t>
  </si>
  <si>
    <t>751902R</t>
  </si>
  <si>
    <t>D+M bronzové větrací mřížky v soklu 200x200mm</t>
  </si>
  <si>
    <t>784</t>
  </si>
  <si>
    <t>Dokončovací práce - malby a tapety</t>
  </si>
  <si>
    <t>784211111</t>
  </si>
  <si>
    <t>Malby z malířských směsí oděruvzdorných za mokra dvojnásobné, bílé za mokra oděruvzdorné velmi dobře v místnostech výšky do 3,80 m</t>
  </si>
  <si>
    <t>https://podminky.urs.cz/item/CS_URS_2024_01/784211111</t>
  </si>
  <si>
    <t>0,25*16</t>
  </si>
  <si>
    <t>0,25*5</t>
  </si>
  <si>
    <t>Práce a dodávky M</t>
  </si>
  <si>
    <t>21-M</t>
  </si>
  <si>
    <t>Elektromontáže</t>
  </si>
  <si>
    <t>210001R</t>
  </si>
  <si>
    <t>Elektroinstalace - dl. 16m</t>
  </si>
  <si>
    <t>021 - Restaurátorské práce</t>
  </si>
  <si>
    <t>OST - Ostatní</t>
  </si>
  <si>
    <t>OST</t>
  </si>
  <si>
    <t>Ostatní</t>
  </si>
  <si>
    <t>01</t>
  </si>
  <si>
    <t>Restaurátorské práce viz. samostatný rozpočet</t>
  </si>
  <si>
    <t>262144</t>
  </si>
  <si>
    <t>031 - Přípojky</t>
  </si>
  <si>
    <t xml:space="preserve">    4 - Vodorovné konstrukce</t>
  </si>
  <si>
    <t xml:space="preserve">    8 - Trubní vedení</t>
  </si>
  <si>
    <t>1*(9,5+2,3*2)</t>
  </si>
  <si>
    <t>2*4,9</t>
  </si>
  <si>
    <t>2,3*4</t>
  </si>
  <si>
    <t>0,8*(9,5+2,3*2)*0,75</t>
  </si>
  <si>
    <t>132212331</t>
  </si>
  <si>
    <t>Hloubení nezapažených rýh šířky přes 800 do 2 000 mm ručně s urovnáním dna do předepsaného profilu a spádu v hornině třídy těžitelnosti I skupiny 3 soudržných</t>
  </si>
  <si>
    <t>https://podminky.urs.cz/item/CS_URS_2024_01/132212331</t>
  </si>
  <si>
    <t>1,5*4,9*0,75</t>
  </si>
  <si>
    <t>1,8*4*0,75</t>
  </si>
  <si>
    <t>0,6*2*1,05+0,6*4*0,3</t>
  </si>
  <si>
    <t>8,46+12,893</t>
  </si>
  <si>
    <t>10*21,353</t>
  </si>
  <si>
    <t>1,6*21,353</t>
  </si>
  <si>
    <t>12,893+8,46</t>
  </si>
  <si>
    <t>-(2,703+10,812)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</si>
  <si>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</si>
  <si>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</si>
  <si>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https://podminky.urs.cz/item/CS_URS_2024_01/175111101</t>
  </si>
  <si>
    <t>0,8*(9,5+2,3*2)*0,4</t>
  </si>
  <si>
    <t>1,5*4,9*0,4</t>
  </si>
  <si>
    <t>1,8*4*0,4</t>
  </si>
  <si>
    <t>0,6*2*0,4</t>
  </si>
  <si>
    <t>58331200</t>
  </si>
  <si>
    <t>štěrkopísek netříděný</t>
  </si>
  <si>
    <t>Vodorovné konstrukce</t>
  </si>
  <si>
    <t>451573111</t>
  </si>
  <si>
    <t>Lože pod potrubí, stoky a drobné objekty v otevřeném výkopu z písku a štěrkopísku do 63 mm</t>
  </si>
  <si>
    <t>https://podminky.urs.cz/item/CS_URS_2024_01/451573111</t>
  </si>
  <si>
    <t>0,8*(9,5+2,3*2)*0,1</t>
  </si>
  <si>
    <t>1,5*4,9*0,1</t>
  </si>
  <si>
    <t>1,8*4*0,1</t>
  </si>
  <si>
    <t>0,6*2*0,1</t>
  </si>
  <si>
    <t>564871111</t>
  </si>
  <si>
    <t>Podklad ze štěrkodrti ŠD s rozprostřením a zhutněním plochy přes 100 m2, po zhutnění tl. 250 mm</t>
  </si>
  <si>
    <t>https://podminky.urs.cz/item/CS_URS_2024_01/564871111</t>
  </si>
  <si>
    <t>33,1</t>
  </si>
  <si>
    <t>Trubní vedení</t>
  </si>
  <si>
    <t>871265211</t>
  </si>
  <si>
    <t>Kanalizační potrubí z tvrdého PVC jednovrstvé tuhost třídy SN4 DN 110</t>
  </si>
  <si>
    <t>89001</t>
  </si>
  <si>
    <t>Napojení kanalizace na stávající šachtu a rozvody</t>
  </si>
  <si>
    <t>977151111</t>
  </si>
  <si>
    <t>Jádrové vrty diamantovými korunkami do stavebních materiálů (železobetonu, betonu, cihel, obkladů, dlažeb, kamene) průměru do 35 mm</t>
  </si>
  <si>
    <t>https://podminky.urs.cz/item/CS_URS_2024_01/977151111</t>
  </si>
  <si>
    <t>977151112</t>
  </si>
  <si>
    <t>Jádrové vrty diamantovými korunkami do stavebních materiálů (železobetonu, betonu, cihel, obkladů, dlažeb, kamene) průměru přes 35 do 40 mm</t>
  </si>
  <si>
    <t>https://podminky.urs.cz/item/CS_URS_2024_01/977151112</t>
  </si>
  <si>
    <t>0,5*2</t>
  </si>
  <si>
    <t>977151115</t>
  </si>
  <si>
    <t>Jádrové vrty diamantovými korunkami do stavebních materiálů (železobetonu, betonu, cihel, obkladů, dlažeb, kamene) průměru přes 60 do 70 mm</t>
  </si>
  <si>
    <t>https://podminky.urs.cz/item/CS_URS_2024_01/977151115</t>
  </si>
  <si>
    <t>0,5*3</t>
  </si>
  <si>
    <t>"kostky"</t>
  </si>
  <si>
    <t>33,1*0,1*2,2*2</t>
  </si>
  <si>
    <t>33,08*19 "Přepočtené koeficientem množství</t>
  </si>
  <si>
    <t>"dl. kostky"</t>
  </si>
  <si>
    <t>33,1*0,1*2,2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</si>
  <si>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</si>
  <si>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</si>
  <si>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https://podminky.urs.cz/item/CS_URS_2024_01/998276101</t>
  </si>
  <si>
    <t>041 - Technologie kašny</t>
  </si>
  <si>
    <t>Technologie kašny viz. samostatný rozpočet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</si>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</sst>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6151" TargetMode="External" /><Relationship Id="rId2" Type="http://schemas.openxmlformats.org/officeDocument/2006/relationships/hyperlink" Target="https://podminky.urs.cz/item/CS_URS_2024_01/113107122" TargetMode="External" /><Relationship Id="rId3" Type="http://schemas.openxmlformats.org/officeDocument/2006/relationships/hyperlink" Target="https://podminky.urs.cz/item/CS_URS_2024_01/113107124" TargetMode="External" /><Relationship Id="rId4" Type="http://schemas.openxmlformats.org/officeDocument/2006/relationships/hyperlink" Target="https://podminky.urs.cz/item/CS_URS_2024_01/132212131" TargetMode="External" /><Relationship Id="rId5" Type="http://schemas.openxmlformats.org/officeDocument/2006/relationships/hyperlink" Target="https://podminky.urs.cz/item/CS_URS_2024_01/133212811" TargetMode="External" /><Relationship Id="rId6" Type="http://schemas.openxmlformats.org/officeDocument/2006/relationships/hyperlink" Target="https://podminky.urs.cz/item/CS_URS_2024_01/162211311" TargetMode="External" /><Relationship Id="rId7" Type="http://schemas.openxmlformats.org/officeDocument/2006/relationships/hyperlink" Target="https://podminky.urs.cz/item/CS_URS_2024_01/162751117" TargetMode="External" /><Relationship Id="rId8" Type="http://schemas.openxmlformats.org/officeDocument/2006/relationships/hyperlink" Target="https://podminky.urs.cz/item/CS_URS_2024_01/162751119" TargetMode="External" /><Relationship Id="rId9" Type="http://schemas.openxmlformats.org/officeDocument/2006/relationships/hyperlink" Target="https://podminky.urs.cz/item/CS_URS_2024_01/167111101" TargetMode="External" /><Relationship Id="rId10" Type="http://schemas.openxmlformats.org/officeDocument/2006/relationships/hyperlink" Target="https://podminky.urs.cz/item/CS_URS_2024_01/171201221" TargetMode="External" /><Relationship Id="rId11" Type="http://schemas.openxmlformats.org/officeDocument/2006/relationships/hyperlink" Target="https://podminky.urs.cz/item/CS_URS_2024_01/174111101" TargetMode="External" /><Relationship Id="rId12" Type="http://schemas.openxmlformats.org/officeDocument/2006/relationships/hyperlink" Target="https://podminky.urs.cz/item/CS_URS_2024_01/181912112" TargetMode="External" /><Relationship Id="rId13" Type="http://schemas.openxmlformats.org/officeDocument/2006/relationships/hyperlink" Target="https://podminky.urs.cz/item/CS_URS_2024_01/271572211" TargetMode="External" /><Relationship Id="rId14" Type="http://schemas.openxmlformats.org/officeDocument/2006/relationships/hyperlink" Target="https://podminky.urs.cz/item/CS_URS_2024_01/273322511" TargetMode="External" /><Relationship Id="rId15" Type="http://schemas.openxmlformats.org/officeDocument/2006/relationships/hyperlink" Target="https://podminky.urs.cz/item/CS_URS_2024_01/273362021" TargetMode="External" /><Relationship Id="rId16" Type="http://schemas.openxmlformats.org/officeDocument/2006/relationships/hyperlink" Target="https://podminky.urs.cz/item/CS_URS_2024_01/274313811" TargetMode="External" /><Relationship Id="rId17" Type="http://schemas.openxmlformats.org/officeDocument/2006/relationships/hyperlink" Target="https://podminky.urs.cz/item/CS_URS_2024_01/274351121" TargetMode="External" /><Relationship Id="rId18" Type="http://schemas.openxmlformats.org/officeDocument/2006/relationships/hyperlink" Target="https://podminky.urs.cz/item/CS_URS_2024_01/274351122" TargetMode="External" /><Relationship Id="rId19" Type="http://schemas.openxmlformats.org/officeDocument/2006/relationships/hyperlink" Target="https://podminky.urs.cz/item/CS_URS_2024_01/311311961" TargetMode="External" /><Relationship Id="rId20" Type="http://schemas.openxmlformats.org/officeDocument/2006/relationships/hyperlink" Target="https://podminky.urs.cz/item/CS_URS_2024_01/311351121" TargetMode="External" /><Relationship Id="rId21" Type="http://schemas.openxmlformats.org/officeDocument/2006/relationships/hyperlink" Target="https://podminky.urs.cz/item/CS_URS_2024_01/311351122" TargetMode="External" /><Relationship Id="rId22" Type="http://schemas.openxmlformats.org/officeDocument/2006/relationships/hyperlink" Target="https://podminky.urs.cz/item/CS_URS_2024_01/317941121" TargetMode="External" /><Relationship Id="rId23" Type="http://schemas.openxmlformats.org/officeDocument/2006/relationships/hyperlink" Target="https://podminky.urs.cz/item/CS_URS_2024_01/389381001" TargetMode="External" /><Relationship Id="rId24" Type="http://schemas.openxmlformats.org/officeDocument/2006/relationships/hyperlink" Target="https://podminky.urs.cz/item/CS_URS_2024_01/564871116" TargetMode="External" /><Relationship Id="rId25" Type="http://schemas.openxmlformats.org/officeDocument/2006/relationships/hyperlink" Target="https://podminky.urs.cz/item/CS_URS_2024_01/591111111" TargetMode="External" /><Relationship Id="rId26" Type="http://schemas.openxmlformats.org/officeDocument/2006/relationships/hyperlink" Target="https://podminky.urs.cz/item/CS_URS_2024_01/899102112" TargetMode="External" /><Relationship Id="rId27" Type="http://schemas.openxmlformats.org/officeDocument/2006/relationships/hyperlink" Target="https://podminky.urs.cz/item/CS_URS_2024_01/962042320" TargetMode="External" /><Relationship Id="rId28" Type="http://schemas.openxmlformats.org/officeDocument/2006/relationships/hyperlink" Target="https://podminky.urs.cz/item/CS_URS_2024_01/967031742" TargetMode="External" /><Relationship Id="rId29" Type="http://schemas.openxmlformats.org/officeDocument/2006/relationships/hyperlink" Target="https://podminky.urs.cz/item/CS_URS_2024_01/973031325" TargetMode="External" /><Relationship Id="rId30" Type="http://schemas.openxmlformats.org/officeDocument/2006/relationships/hyperlink" Target="https://podminky.urs.cz/item/CS_URS_2024_01/977151113" TargetMode="External" /><Relationship Id="rId31" Type="http://schemas.openxmlformats.org/officeDocument/2006/relationships/hyperlink" Target="https://podminky.urs.cz/item/CS_URS_2024_01/977151114" TargetMode="External" /><Relationship Id="rId32" Type="http://schemas.openxmlformats.org/officeDocument/2006/relationships/hyperlink" Target="https://podminky.urs.cz/item/CS_URS_2024_01/977151119" TargetMode="External" /><Relationship Id="rId33" Type="http://schemas.openxmlformats.org/officeDocument/2006/relationships/hyperlink" Target="https://podminky.urs.cz/item/CS_URS_2024_01/979071111" TargetMode="External" /><Relationship Id="rId34" Type="http://schemas.openxmlformats.org/officeDocument/2006/relationships/hyperlink" Target="https://podminky.urs.cz/item/CS_URS_2024_01/997013631" TargetMode="External" /><Relationship Id="rId35" Type="http://schemas.openxmlformats.org/officeDocument/2006/relationships/hyperlink" Target="https://podminky.urs.cz/item/CS_URS_2024_01/997221151" TargetMode="External" /><Relationship Id="rId36" Type="http://schemas.openxmlformats.org/officeDocument/2006/relationships/hyperlink" Target="https://podminky.urs.cz/item/CS_URS_2024_01/997221551" TargetMode="External" /><Relationship Id="rId37" Type="http://schemas.openxmlformats.org/officeDocument/2006/relationships/hyperlink" Target="https://podminky.urs.cz/item/CS_URS_2024_01/997221559" TargetMode="External" /><Relationship Id="rId38" Type="http://schemas.openxmlformats.org/officeDocument/2006/relationships/hyperlink" Target="https://podminky.urs.cz/item/CS_URS_2024_01/997221612" TargetMode="External" /><Relationship Id="rId39" Type="http://schemas.openxmlformats.org/officeDocument/2006/relationships/hyperlink" Target="https://podminky.urs.cz/item/CS_URS_2024_01/998011001" TargetMode="External" /><Relationship Id="rId4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611325101" TargetMode="External" /><Relationship Id="rId2" Type="http://schemas.openxmlformats.org/officeDocument/2006/relationships/hyperlink" Target="https://podminky.urs.cz/item/CS_URS_2024_01/611325111" TargetMode="External" /><Relationship Id="rId3" Type="http://schemas.openxmlformats.org/officeDocument/2006/relationships/hyperlink" Target="https://podminky.urs.cz/item/CS_URS_2024_01/612135101" TargetMode="External" /><Relationship Id="rId4" Type="http://schemas.openxmlformats.org/officeDocument/2006/relationships/hyperlink" Target="https://podminky.urs.cz/item/CS_URS_2024_01/612325111" TargetMode="External" /><Relationship Id="rId5" Type="http://schemas.openxmlformats.org/officeDocument/2006/relationships/hyperlink" Target="https://podminky.urs.cz/item/CS_URS_2024_01/974031142" TargetMode="External" /><Relationship Id="rId6" Type="http://schemas.openxmlformats.org/officeDocument/2006/relationships/hyperlink" Target="https://podminky.urs.cz/item/CS_URS_2024_01/997013211" TargetMode="External" /><Relationship Id="rId7" Type="http://schemas.openxmlformats.org/officeDocument/2006/relationships/hyperlink" Target="https://podminky.urs.cz/item/CS_URS_2024_01/997013501" TargetMode="External" /><Relationship Id="rId8" Type="http://schemas.openxmlformats.org/officeDocument/2006/relationships/hyperlink" Target="https://podminky.urs.cz/item/CS_URS_2024_01/997013509" TargetMode="External" /><Relationship Id="rId9" Type="http://schemas.openxmlformats.org/officeDocument/2006/relationships/hyperlink" Target="https://podminky.urs.cz/item/CS_URS_2024_01/997013631" TargetMode="External" /><Relationship Id="rId10" Type="http://schemas.openxmlformats.org/officeDocument/2006/relationships/hyperlink" Target="https://podminky.urs.cz/item/CS_URS_2024_01/998018001" TargetMode="External" /><Relationship Id="rId11" Type="http://schemas.openxmlformats.org/officeDocument/2006/relationships/hyperlink" Target="https://podminky.urs.cz/item/CS_URS_2024_01/784211111" TargetMode="External" /><Relationship Id="rId1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6151" TargetMode="External" /><Relationship Id="rId2" Type="http://schemas.openxmlformats.org/officeDocument/2006/relationships/hyperlink" Target="https://podminky.urs.cz/item/CS_URS_2024_01/113107124" TargetMode="External" /><Relationship Id="rId3" Type="http://schemas.openxmlformats.org/officeDocument/2006/relationships/hyperlink" Target="https://podminky.urs.cz/item/CS_URS_2024_01/132212131" TargetMode="External" /><Relationship Id="rId4" Type="http://schemas.openxmlformats.org/officeDocument/2006/relationships/hyperlink" Target="https://podminky.urs.cz/item/CS_URS_2024_01/132212331" TargetMode="External" /><Relationship Id="rId5" Type="http://schemas.openxmlformats.org/officeDocument/2006/relationships/hyperlink" Target="https://podminky.urs.cz/item/CS_URS_2024_01/162751117" TargetMode="External" /><Relationship Id="rId6" Type="http://schemas.openxmlformats.org/officeDocument/2006/relationships/hyperlink" Target="https://podminky.urs.cz/item/CS_URS_2024_01/162751119" TargetMode="External" /><Relationship Id="rId7" Type="http://schemas.openxmlformats.org/officeDocument/2006/relationships/hyperlink" Target="https://podminky.urs.cz/item/CS_URS_2024_01/171201221" TargetMode="External" /><Relationship Id="rId8" Type="http://schemas.openxmlformats.org/officeDocument/2006/relationships/hyperlink" Target="https://podminky.urs.cz/item/CS_URS_2024_01/174111101" TargetMode="External" /><Relationship Id="rId9" Type="http://schemas.openxmlformats.org/officeDocument/2006/relationships/hyperlink" Target="https://podminky.urs.cz/item/CS_URS_2024_01/175111101" TargetMode="External" /><Relationship Id="rId10" Type="http://schemas.openxmlformats.org/officeDocument/2006/relationships/hyperlink" Target="https://podminky.urs.cz/item/CS_URS_2024_01/181912112" TargetMode="External" /><Relationship Id="rId11" Type="http://schemas.openxmlformats.org/officeDocument/2006/relationships/hyperlink" Target="https://podminky.urs.cz/item/CS_URS_2024_01/451573111" TargetMode="External" /><Relationship Id="rId12" Type="http://schemas.openxmlformats.org/officeDocument/2006/relationships/hyperlink" Target="https://podminky.urs.cz/item/CS_URS_2024_01/564871111" TargetMode="External" /><Relationship Id="rId13" Type="http://schemas.openxmlformats.org/officeDocument/2006/relationships/hyperlink" Target="https://podminky.urs.cz/item/CS_URS_2024_01/591111111" TargetMode="External" /><Relationship Id="rId14" Type="http://schemas.openxmlformats.org/officeDocument/2006/relationships/hyperlink" Target="https://podminky.urs.cz/item/CS_URS_2024_01/977151111" TargetMode="External" /><Relationship Id="rId15" Type="http://schemas.openxmlformats.org/officeDocument/2006/relationships/hyperlink" Target="https://podminky.urs.cz/item/CS_URS_2024_01/977151112" TargetMode="External" /><Relationship Id="rId16" Type="http://schemas.openxmlformats.org/officeDocument/2006/relationships/hyperlink" Target="https://podminky.urs.cz/item/CS_URS_2024_01/977151113" TargetMode="External" /><Relationship Id="rId17" Type="http://schemas.openxmlformats.org/officeDocument/2006/relationships/hyperlink" Target="https://podminky.urs.cz/item/CS_URS_2024_01/977151115" TargetMode="External" /><Relationship Id="rId18" Type="http://schemas.openxmlformats.org/officeDocument/2006/relationships/hyperlink" Target="https://podminky.urs.cz/item/CS_URS_2024_01/977151119" TargetMode="External" /><Relationship Id="rId19" Type="http://schemas.openxmlformats.org/officeDocument/2006/relationships/hyperlink" Target="https://podminky.urs.cz/item/CS_URS_2024_01/979071111" TargetMode="External" /><Relationship Id="rId20" Type="http://schemas.openxmlformats.org/officeDocument/2006/relationships/hyperlink" Target="https://podminky.urs.cz/item/CS_URS_2024_01/997013631" TargetMode="External" /><Relationship Id="rId21" Type="http://schemas.openxmlformats.org/officeDocument/2006/relationships/hyperlink" Target="https://podminky.urs.cz/item/CS_URS_2024_01/997221151" TargetMode="External" /><Relationship Id="rId22" Type="http://schemas.openxmlformats.org/officeDocument/2006/relationships/hyperlink" Target="https://podminky.urs.cz/item/CS_URS_2024_01/997221551" TargetMode="External" /><Relationship Id="rId23" Type="http://schemas.openxmlformats.org/officeDocument/2006/relationships/hyperlink" Target="https://podminky.urs.cz/item/CS_URS_2024_01/997221559" TargetMode="External" /><Relationship Id="rId24" Type="http://schemas.openxmlformats.org/officeDocument/2006/relationships/hyperlink" Target="https://podminky.urs.cz/item/CS_URS_2024_01/997221612" TargetMode="External" /><Relationship Id="rId25" Type="http://schemas.openxmlformats.org/officeDocument/2006/relationships/hyperlink" Target="https://podminky.urs.cz/item/CS_URS_2024_01/998276101" TargetMode="External" /><Relationship Id="rId26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40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41</v>
      </c>
      <c r="E29" s="49"/>
      <c r="F29" s="34" t="s">
        <v>42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VEN01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Revitalizace kašny J.M.Marků, Lanškroun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Lanškroun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26. 6. 2024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Lanškroun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52</v>
      </c>
      <c r="D52" s="89"/>
      <c r="E52" s="89"/>
      <c r="F52" s="89"/>
      <c r="G52" s="89"/>
      <c r="H52" s="90"/>
      <c r="I52" s="91" t="s">
        <v>53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54</v>
      </c>
      <c r="AH52" s="89"/>
      <c r="AI52" s="89"/>
      <c r="AJ52" s="89"/>
      <c r="AK52" s="89"/>
      <c r="AL52" s="89"/>
      <c r="AM52" s="89"/>
      <c r="AN52" s="91" t="s">
        <v>55</v>
      </c>
      <c r="AO52" s="89"/>
      <c r="AP52" s="89"/>
      <c r="AQ52" s="93" t="s">
        <v>56</v>
      </c>
      <c r="AR52" s="46"/>
      <c r="AS52" s="94" t="s">
        <v>57</v>
      </c>
      <c r="AT52" s="95" t="s">
        <v>58</v>
      </c>
      <c r="AU52" s="95" t="s">
        <v>59</v>
      </c>
      <c r="AV52" s="95" t="s">
        <v>60</v>
      </c>
      <c r="AW52" s="95" t="s">
        <v>61</v>
      </c>
      <c r="AX52" s="95" t="s">
        <v>62</v>
      </c>
      <c r="AY52" s="95" t="s">
        <v>63</v>
      </c>
      <c r="AZ52" s="95" t="s">
        <v>64</v>
      </c>
      <c r="BA52" s="95" t="s">
        <v>65</v>
      </c>
      <c r="BB52" s="95" t="s">
        <v>66</v>
      </c>
      <c r="BC52" s="95" t="s">
        <v>67</v>
      </c>
      <c r="BD52" s="96" t="s">
        <v>68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ROUND(SUM(AG55:AG60),2)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ROUND(SUM(AS55:AS60),2)</f>
        <v>0</v>
      </c>
      <c r="AT54" s="108">
        <f>ROUND(SUM(AV54:AW54),2)</f>
        <v>0</v>
      </c>
      <c r="AU54" s="109">
        <f>ROUND(SUM(AU55:AU60),5)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ROUND(SUM(AZ55:AZ60),2)</f>
        <v>0</v>
      </c>
      <c r="BA54" s="108">
        <f>ROUND(SUM(BA55:BA60),2)</f>
        <v>0</v>
      </c>
      <c r="BB54" s="108">
        <f>ROUND(SUM(BB55:BB60),2)</f>
        <v>0</v>
      </c>
      <c r="BC54" s="108">
        <f>ROUND(SUM(BC55:BC60),2)</f>
        <v>0</v>
      </c>
      <c r="BD54" s="110">
        <f>ROUND(SUM(BD55:BD60),2)</f>
        <v>0</v>
      </c>
      <c r="BE54" s="6"/>
      <c r="BS54" s="111" t="s">
        <v>70</v>
      </c>
      <c r="BT54" s="111" t="s">
        <v>71</v>
      </c>
      <c r="BU54" s="112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16.5" customHeight="1">
      <c r="A55" s="113" t="s">
        <v>75</v>
      </c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'010 - Vedlejší rozpočtové...'!J30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78</v>
      </c>
      <c r="AR55" s="120"/>
      <c r="AS55" s="121">
        <v>0</v>
      </c>
      <c r="AT55" s="122">
        <f>ROUND(SUM(AV55:AW55),2)</f>
        <v>0</v>
      </c>
      <c r="AU55" s="123">
        <f>'010 - Vedlejší rozpočtové...'!P83</f>
        <v>0</v>
      </c>
      <c r="AV55" s="122">
        <f>'010 - Vedlejší rozpočtové...'!J33</f>
        <v>0</v>
      </c>
      <c r="AW55" s="122">
        <f>'010 - Vedlejší rozpočtové...'!J34</f>
        <v>0</v>
      </c>
      <c r="AX55" s="122">
        <f>'010 - Vedlejší rozpočtové...'!J35</f>
        <v>0</v>
      </c>
      <c r="AY55" s="122">
        <f>'010 - Vedlejší rozpočtové...'!J36</f>
        <v>0</v>
      </c>
      <c r="AZ55" s="122">
        <f>'010 - Vedlejší rozpočtové...'!F33</f>
        <v>0</v>
      </c>
      <c r="BA55" s="122">
        <f>'010 - Vedlejší rozpočtové...'!F34</f>
        <v>0</v>
      </c>
      <c r="BB55" s="122">
        <f>'010 - Vedlejší rozpočtové...'!F35</f>
        <v>0</v>
      </c>
      <c r="BC55" s="122">
        <f>'010 - Vedlejší rozpočtové...'!F36</f>
        <v>0</v>
      </c>
      <c r="BD55" s="124">
        <f>'010 - Vedlejší rozpočtové...'!F37</f>
        <v>0</v>
      </c>
      <c r="BE55" s="7"/>
      <c r="BT55" s="125" t="s">
        <v>79</v>
      </c>
      <c r="BV55" s="125" t="s">
        <v>73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7" customFormat="1" ht="16.5" customHeight="1">
      <c r="A56" s="113" t="s">
        <v>75</v>
      </c>
      <c r="B56" s="114"/>
      <c r="C56" s="115"/>
      <c r="D56" s="116" t="s">
        <v>82</v>
      </c>
      <c r="E56" s="116"/>
      <c r="F56" s="116"/>
      <c r="G56" s="116"/>
      <c r="H56" s="116"/>
      <c r="I56" s="117"/>
      <c r="J56" s="116" t="s">
        <v>83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'011 - Kašna'!J30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78</v>
      </c>
      <c r="AR56" s="120"/>
      <c r="AS56" s="121">
        <v>0</v>
      </c>
      <c r="AT56" s="122">
        <f>ROUND(SUM(AV56:AW56),2)</f>
        <v>0</v>
      </c>
      <c r="AU56" s="123">
        <f>'011 - Kašna'!P89</f>
        <v>0</v>
      </c>
      <c r="AV56" s="122">
        <f>'011 - Kašna'!J33</f>
        <v>0</v>
      </c>
      <c r="AW56" s="122">
        <f>'011 - Kašna'!J34</f>
        <v>0</v>
      </c>
      <c r="AX56" s="122">
        <f>'011 - Kašna'!J35</f>
        <v>0</v>
      </c>
      <c r="AY56" s="122">
        <f>'011 - Kašna'!J36</f>
        <v>0</v>
      </c>
      <c r="AZ56" s="122">
        <f>'011 - Kašna'!F33</f>
        <v>0</v>
      </c>
      <c r="BA56" s="122">
        <f>'011 - Kašna'!F34</f>
        <v>0</v>
      </c>
      <c r="BB56" s="122">
        <f>'011 - Kašna'!F35</f>
        <v>0</v>
      </c>
      <c r="BC56" s="122">
        <f>'011 - Kašna'!F36</f>
        <v>0</v>
      </c>
      <c r="BD56" s="124">
        <f>'011 - Kašna'!F37</f>
        <v>0</v>
      </c>
      <c r="BE56" s="7"/>
      <c r="BT56" s="125" t="s">
        <v>79</v>
      </c>
      <c r="BV56" s="125" t="s">
        <v>73</v>
      </c>
      <c r="BW56" s="125" t="s">
        <v>84</v>
      </c>
      <c r="BX56" s="125" t="s">
        <v>5</v>
      </c>
      <c r="CL56" s="125" t="s">
        <v>19</v>
      </c>
      <c r="CM56" s="125" t="s">
        <v>81</v>
      </c>
    </row>
    <row r="57" s="7" customFormat="1" ht="16.5" customHeight="1">
      <c r="A57" s="113" t="s">
        <v>75</v>
      </c>
      <c r="B57" s="114"/>
      <c r="C57" s="115"/>
      <c r="D57" s="116" t="s">
        <v>85</v>
      </c>
      <c r="E57" s="116"/>
      <c r="F57" s="116"/>
      <c r="G57" s="116"/>
      <c r="H57" s="116"/>
      <c r="I57" s="117"/>
      <c r="J57" s="116" t="s">
        <v>86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'012 - Suterén radnice'!J30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78</v>
      </c>
      <c r="AR57" s="120"/>
      <c r="AS57" s="121">
        <v>0</v>
      </c>
      <c r="AT57" s="122">
        <f>ROUND(SUM(AV57:AW57),2)</f>
        <v>0</v>
      </c>
      <c r="AU57" s="123">
        <f>'012 - Suterén radnice'!P91</f>
        <v>0</v>
      </c>
      <c r="AV57" s="122">
        <f>'012 - Suterén radnice'!J33</f>
        <v>0</v>
      </c>
      <c r="AW57" s="122">
        <f>'012 - Suterén radnice'!J34</f>
        <v>0</v>
      </c>
      <c r="AX57" s="122">
        <f>'012 - Suterén radnice'!J35</f>
        <v>0</v>
      </c>
      <c r="AY57" s="122">
        <f>'012 - Suterén radnice'!J36</f>
        <v>0</v>
      </c>
      <c r="AZ57" s="122">
        <f>'012 - Suterén radnice'!F33</f>
        <v>0</v>
      </c>
      <c r="BA57" s="122">
        <f>'012 - Suterén radnice'!F34</f>
        <v>0</v>
      </c>
      <c r="BB57" s="122">
        <f>'012 - Suterén radnice'!F35</f>
        <v>0</v>
      </c>
      <c r="BC57" s="122">
        <f>'012 - Suterén radnice'!F36</f>
        <v>0</v>
      </c>
      <c r="BD57" s="124">
        <f>'012 - Suterén radnice'!F37</f>
        <v>0</v>
      </c>
      <c r="BE57" s="7"/>
      <c r="BT57" s="125" t="s">
        <v>79</v>
      </c>
      <c r="BV57" s="125" t="s">
        <v>73</v>
      </c>
      <c r="BW57" s="125" t="s">
        <v>87</v>
      </c>
      <c r="BX57" s="125" t="s">
        <v>5</v>
      </c>
      <c r="CL57" s="125" t="s">
        <v>19</v>
      </c>
      <c r="CM57" s="125" t="s">
        <v>81</v>
      </c>
    </row>
    <row r="58" s="7" customFormat="1" ht="16.5" customHeight="1">
      <c r="A58" s="113" t="s">
        <v>75</v>
      </c>
      <c r="B58" s="114"/>
      <c r="C58" s="115"/>
      <c r="D58" s="116" t="s">
        <v>88</v>
      </c>
      <c r="E58" s="116"/>
      <c r="F58" s="116"/>
      <c r="G58" s="116"/>
      <c r="H58" s="116"/>
      <c r="I58" s="117"/>
      <c r="J58" s="116" t="s">
        <v>89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'021 - Restaurátorské práce'!J30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78</v>
      </c>
      <c r="AR58" s="120"/>
      <c r="AS58" s="121">
        <v>0</v>
      </c>
      <c r="AT58" s="122">
        <f>ROUND(SUM(AV58:AW58),2)</f>
        <v>0</v>
      </c>
      <c r="AU58" s="123">
        <f>'021 - Restaurátorské práce'!P80</f>
        <v>0</v>
      </c>
      <c r="AV58" s="122">
        <f>'021 - Restaurátorské práce'!J33</f>
        <v>0</v>
      </c>
      <c r="AW58" s="122">
        <f>'021 - Restaurátorské práce'!J34</f>
        <v>0</v>
      </c>
      <c r="AX58" s="122">
        <f>'021 - Restaurátorské práce'!J35</f>
        <v>0</v>
      </c>
      <c r="AY58" s="122">
        <f>'021 - Restaurátorské práce'!J36</f>
        <v>0</v>
      </c>
      <c r="AZ58" s="122">
        <f>'021 - Restaurátorské práce'!F33</f>
        <v>0</v>
      </c>
      <c r="BA58" s="122">
        <f>'021 - Restaurátorské práce'!F34</f>
        <v>0</v>
      </c>
      <c r="BB58" s="122">
        <f>'021 - Restaurátorské práce'!F35</f>
        <v>0</v>
      </c>
      <c r="BC58" s="122">
        <f>'021 - Restaurátorské práce'!F36</f>
        <v>0</v>
      </c>
      <c r="BD58" s="124">
        <f>'021 - Restaurátorské práce'!F37</f>
        <v>0</v>
      </c>
      <c r="BE58" s="7"/>
      <c r="BT58" s="125" t="s">
        <v>79</v>
      </c>
      <c r="BV58" s="125" t="s">
        <v>73</v>
      </c>
      <c r="BW58" s="125" t="s">
        <v>90</v>
      </c>
      <c r="BX58" s="125" t="s">
        <v>5</v>
      </c>
      <c r="CL58" s="125" t="s">
        <v>19</v>
      </c>
      <c r="CM58" s="125" t="s">
        <v>81</v>
      </c>
    </row>
    <row r="59" s="7" customFormat="1" ht="16.5" customHeight="1">
      <c r="A59" s="113" t="s">
        <v>75</v>
      </c>
      <c r="B59" s="114"/>
      <c r="C59" s="115"/>
      <c r="D59" s="116" t="s">
        <v>91</v>
      </c>
      <c r="E59" s="116"/>
      <c r="F59" s="116"/>
      <c r="G59" s="116"/>
      <c r="H59" s="116"/>
      <c r="I59" s="117"/>
      <c r="J59" s="116" t="s">
        <v>92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'031 - Přípojky'!J30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78</v>
      </c>
      <c r="AR59" s="120"/>
      <c r="AS59" s="121">
        <v>0</v>
      </c>
      <c r="AT59" s="122">
        <f>ROUND(SUM(AV59:AW59),2)</f>
        <v>0</v>
      </c>
      <c r="AU59" s="123">
        <f>'031 - Přípojky'!P87</f>
        <v>0</v>
      </c>
      <c r="AV59" s="122">
        <f>'031 - Přípojky'!J33</f>
        <v>0</v>
      </c>
      <c r="AW59" s="122">
        <f>'031 - Přípojky'!J34</f>
        <v>0</v>
      </c>
      <c r="AX59" s="122">
        <f>'031 - Přípojky'!J35</f>
        <v>0</v>
      </c>
      <c r="AY59" s="122">
        <f>'031 - Přípojky'!J36</f>
        <v>0</v>
      </c>
      <c r="AZ59" s="122">
        <f>'031 - Přípojky'!F33</f>
        <v>0</v>
      </c>
      <c r="BA59" s="122">
        <f>'031 - Přípojky'!F34</f>
        <v>0</v>
      </c>
      <c r="BB59" s="122">
        <f>'031 - Přípojky'!F35</f>
        <v>0</v>
      </c>
      <c r="BC59" s="122">
        <f>'031 - Přípojky'!F36</f>
        <v>0</v>
      </c>
      <c r="BD59" s="124">
        <f>'031 - Přípojky'!F37</f>
        <v>0</v>
      </c>
      <c r="BE59" s="7"/>
      <c r="BT59" s="125" t="s">
        <v>79</v>
      </c>
      <c r="BV59" s="125" t="s">
        <v>73</v>
      </c>
      <c r="BW59" s="125" t="s">
        <v>93</v>
      </c>
      <c r="BX59" s="125" t="s">
        <v>5</v>
      </c>
      <c r="CL59" s="125" t="s">
        <v>19</v>
      </c>
      <c r="CM59" s="125" t="s">
        <v>81</v>
      </c>
    </row>
    <row r="60" s="7" customFormat="1" ht="16.5" customHeight="1">
      <c r="A60" s="113" t="s">
        <v>75</v>
      </c>
      <c r="B60" s="114"/>
      <c r="C60" s="115"/>
      <c r="D60" s="116" t="s">
        <v>94</v>
      </c>
      <c r="E60" s="116"/>
      <c r="F60" s="116"/>
      <c r="G60" s="116"/>
      <c r="H60" s="116"/>
      <c r="I60" s="117"/>
      <c r="J60" s="116" t="s">
        <v>95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'041 - Technologie kašny'!J30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78</v>
      </c>
      <c r="AR60" s="120"/>
      <c r="AS60" s="126">
        <v>0</v>
      </c>
      <c r="AT60" s="127">
        <f>ROUND(SUM(AV60:AW60),2)</f>
        <v>0</v>
      </c>
      <c r="AU60" s="128">
        <f>'041 - Technologie kašny'!P80</f>
        <v>0</v>
      </c>
      <c r="AV60" s="127">
        <f>'041 - Technologie kašny'!J33</f>
        <v>0</v>
      </c>
      <c r="AW60" s="127">
        <f>'041 - Technologie kašny'!J34</f>
        <v>0</v>
      </c>
      <c r="AX60" s="127">
        <f>'041 - Technologie kašny'!J35</f>
        <v>0</v>
      </c>
      <c r="AY60" s="127">
        <f>'041 - Technologie kašny'!J36</f>
        <v>0</v>
      </c>
      <c r="AZ60" s="127">
        <f>'041 - Technologie kašny'!F33</f>
        <v>0</v>
      </c>
      <c r="BA60" s="127">
        <f>'041 - Technologie kašny'!F34</f>
        <v>0</v>
      </c>
      <c r="BB60" s="127">
        <f>'041 - Technologie kašny'!F35</f>
        <v>0</v>
      </c>
      <c r="BC60" s="127">
        <f>'041 - Technologie kašny'!F36</f>
        <v>0</v>
      </c>
      <c r="BD60" s="129">
        <f>'041 - Technologie kašny'!F37</f>
        <v>0</v>
      </c>
      <c r="BE60" s="7"/>
      <c r="BT60" s="125" t="s">
        <v>79</v>
      </c>
      <c r="BV60" s="125" t="s">
        <v>73</v>
      </c>
      <c r="BW60" s="125" t="s">
        <v>96</v>
      </c>
      <c r="BX60" s="125" t="s">
        <v>5</v>
      </c>
      <c r="CL60" s="125" t="s">
        <v>19</v>
      </c>
      <c r="CM60" s="125" t="s">
        <v>81</v>
      </c>
    </row>
    <row r="61" s="2" customFormat="1" ht="30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46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</sheetData>
  <sheetProtection sheet="1" formatColumns="0" formatRows="0" objects="1" scenarios="1" spinCount="100000" saltValue="QJDkQb3rxN36AbjyfmpN/iOSO6sE4fwLjPjlckaXf66awHRf24M/XcuZa2xLe2FjwMdHpKIT8ZL7MvtxDQg5Iw==" hashValue="QNdoR5in0a9KNrHqAElo+3uqj/op71SRAMmM8jR5AXyqs090oTTqidko31jp5uG8op+gcMT7Gws8VW1n/U4cGw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0 - Vedlejší rozpočtové...'!C2" display="/"/>
    <hyperlink ref="A56" location="'011 - Kašna'!C2" display="/"/>
    <hyperlink ref="A57" location="'012 - Suterén radnice'!C2" display="/"/>
    <hyperlink ref="A58" location="'021 - Restaurátorské práce'!C2" display="/"/>
    <hyperlink ref="A59" location="'031 - Přípojky'!C2" display="/"/>
    <hyperlink ref="A60" location="'041 - Technologie kašny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Revitalizace kašny J.M.Marků, Lanškroun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26. 6. 2024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ROUND((SUM(BE83:BE90)),  2)</f>
        <v>0</v>
      </c>
      <c r="G33" s="40"/>
      <c r="H33" s="40"/>
      <c r="I33" s="150">
        <v>0.20999999999999999</v>
      </c>
      <c r="J33" s="149">
        <f>ROUND(((SUM(BE83:BE90))*I33),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ROUND((SUM(BF83:BF90)),  2)</f>
        <v>0</v>
      </c>
      <c r="G34" s="40"/>
      <c r="H34" s="40"/>
      <c r="I34" s="150">
        <v>0.12</v>
      </c>
      <c r="J34" s="149">
        <f>ROUND(((SUM(BF83:BF90))*I34),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ROUND((SUM(BG83:BG90)),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ROUND((SUM(BH83:BH90)),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ROUND((SUM(BI83:BI90)),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Revitalizace kašny J.M.Marků, Lanškroun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010 - Vedlejší rozpočtové...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Lanškroun</v>
      </c>
      <c r="G52" s="42"/>
      <c r="H52" s="42"/>
      <c r="I52" s="34" t="s">
        <v>23</v>
      </c>
      <c r="J52" s="74" t="str">
        <f>IF(J12="","",J12)</f>
        <v>26. 6. 2024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Lanškroun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106</v>
      </c>
      <c r="E62" s="176"/>
      <c r="F62" s="176"/>
      <c r="G62" s="176"/>
      <c r="H62" s="176"/>
      <c r="I62" s="176"/>
      <c r="J62" s="177">
        <f>J87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107</v>
      </c>
      <c r="E63" s="176"/>
      <c r="F63" s="176"/>
      <c r="G63" s="176"/>
      <c r="H63" s="176"/>
      <c r="I63" s="176"/>
      <c r="J63" s="177">
        <f>J89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108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Revitalizace kašny J.M.Marků, Lanškroun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98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010 - Vedlejší rozpočtové...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>Lanškroun</v>
      </c>
      <c r="G77" s="42"/>
      <c r="H77" s="42"/>
      <c r="I77" s="34" t="s">
        <v>23</v>
      </c>
      <c r="J77" s="74" t="str">
        <f>IF(J12="","",J12)</f>
        <v>26. 6. 2024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>Město Lanškroun</v>
      </c>
      <c r="G79" s="42"/>
      <c r="H79" s="42"/>
      <c r="I79" s="34" t="s">
        <v>31</v>
      </c>
      <c r="J79" s="38" t="str">
        <f>E21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29</v>
      </c>
      <c r="D80" s="42"/>
      <c r="E80" s="42"/>
      <c r="F80" s="29" t="str">
        <f>IF(E18="","",E18)</f>
        <v>Vyplň údaj</v>
      </c>
      <c r="G80" s="42"/>
      <c r="H80" s="42"/>
      <c r="I80" s="34" t="s">
        <v>34</v>
      </c>
      <c r="J80" s="38" t="str">
        <f>E24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109</v>
      </c>
      <c r="D82" s="182" t="s">
        <v>56</v>
      </c>
      <c r="E82" s="182" t="s">
        <v>52</v>
      </c>
      <c r="F82" s="182" t="s">
        <v>53</v>
      </c>
      <c r="G82" s="182" t="s">
        <v>110</v>
      </c>
      <c r="H82" s="182" t="s">
        <v>111</v>
      </c>
      <c r="I82" s="182" t="s">
        <v>112</v>
      </c>
      <c r="J82" s="182" t="s">
        <v>102</v>
      </c>
      <c r="K82" s="183" t="s">
        <v>113</v>
      </c>
      <c r="L82" s="184"/>
      <c r="M82" s="94" t="s">
        <v>19</v>
      </c>
      <c r="N82" s="95" t="s">
        <v>41</v>
      </c>
      <c r="O82" s="95" t="s">
        <v>114</v>
      </c>
      <c r="P82" s="95" t="s">
        <v>115</v>
      </c>
      <c r="Q82" s="95" t="s">
        <v>116</v>
      </c>
      <c r="R82" s="95" t="s">
        <v>117</v>
      </c>
      <c r="S82" s="95" t="s">
        <v>118</v>
      </c>
      <c r="T82" s="96" t="s">
        <v>119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120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0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70</v>
      </c>
      <c r="AU83" s="19" t="s">
        <v>103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70</v>
      </c>
      <c r="E84" s="193" t="s">
        <v>121</v>
      </c>
      <c r="F84" s="193" t="s">
        <v>122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P85+P87+P89</f>
        <v>0</v>
      </c>
      <c r="Q84" s="198"/>
      <c r="R84" s="199">
        <f>R85+R87+R89</f>
        <v>0</v>
      </c>
      <c r="S84" s="198"/>
      <c r="T84" s="200">
        <f>T85+T87+T89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123</v>
      </c>
      <c r="AT84" s="202" t="s">
        <v>70</v>
      </c>
      <c r="AU84" s="202" t="s">
        <v>71</v>
      </c>
      <c r="AY84" s="201" t="s">
        <v>124</v>
      </c>
      <c r="BK84" s="203">
        <f>BK85+BK87+BK89</f>
        <v>0</v>
      </c>
    </row>
    <row r="85" s="12" customFormat="1" ht="22.8" customHeight="1">
      <c r="A85" s="12"/>
      <c r="B85" s="190"/>
      <c r="C85" s="191"/>
      <c r="D85" s="192" t="s">
        <v>70</v>
      </c>
      <c r="E85" s="204" t="s">
        <v>125</v>
      </c>
      <c r="F85" s="204" t="s">
        <v>126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P86</f>
        <v>0</v>
      </c>
      <c r="Q85" s="198"/>
      <c r="R85" s="199">
        <f>R86</f>
        <v>0</v>
      </c>
      <c r="S85" s="198"/>
      <c r="T85" s="200">
        <f>T86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123</v>
      </c>
      <c r="AT85" s="202" t="s">
        <v>70</v>
      </c>
      <c r="AU85" s="202" t="s">
        <v>79</v>
      </c>
      <c r="AY85" s="201" t="s">
        <v>124</v>
      </c>
      <c r="BK85" s="203">
        <f>BK86</f>
        <v>0</v>
      </c>
    </row>
    <row r="86" s="2" customFormat="1" ht="16.5" customHeight="1">
      <c r="A86" s="40"/>
      <c r="B86" s="41"/>
      <c r="C86" s="206" t="s">
        <v>79</v>
      </c>
      <c r="D86" s="206" t="s">
        <v>127</v>
      </c>
      <c r="E86" s="207" t="s">
        <v>128</v>
      </c>
      <c r="F86" s="208" t="s">
        <v>126</v>
      </c>
      <c r="G86" s="209" t="s">
        <v>129</v>
      </c>
      <c r="H86" s="210">
        <v>1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42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130</v>
      </c>
      <c r="AT86" s="217" t="s">
        <v>127</v>
      </c>
      <c r="AU86" s="217" t="s">
        <v>81</v>
      </c>
      <c r="AY86" s="19" t="s">
        <v>124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79</v>
      </c>
      <c r="BK86" s="218">
        <f>ROUND(I86*H86,2)</f>
        <v>0</v>
      </c>
      <c r="BL86" s="19" t="s">
        <v>130</v>
      </c>
      <c r="BM86" s="217" t="s">
        <v>81</v>
      </c>
    </row>
    <row r="87" s="12" customFormat="1" ht="22.8" customHeight="1">
      <c r="A87" s="12"/>
      <c r="B87" s="190"/>
      <c r="C87" s="191"/>
      <c r="D87" s="192" t="s">
        <v>70</v>
      </c>
      <c r="E87" s="204" t="s">
        <v>131</v>
      </c>
      <c r="F87" s="204" t="s">
        <v>132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P88</f>
        <v>0</v>
      </c>
      <c r="Q87" s="198"/>
      <c r="R87" s="199">
        <f>R88</f>
        <v>0</v>
      </c>
      <c r="S87" s="198"/>
      <c r="T87" s="200">
        <f>T88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123</v>
      </c>
      <c r="AT87" s="202" t="s">
        <v>70</v>
      </c>
      <c r="AU87" s="202" t="s">
        <v>79</v>
      </c>
      <c r="AY87" s="201" t="s">
        <v>124</v>
      </c>
      <c r="BK87" s="203">
        <f>BK88</f>
        <v>0</v>
      </c>
    </row>
    <row r="88" s="2" customFormat="1" ht="16.5" customHeight="1">
      <c r="A88" s="40"/>
      <c r="B88" s="41"/>
      <c r="C88" s="206" t="s">
        <v>81</v>
      </c>
      <c r="D88" s="206" t="s">
        <v>127</v>
      </c>
      <c r="E88" s="207" t="s">
        <v>133</v>
      </c>
      <c r="F88" s="208" t="s">
        <v>132</v>
      </c>
      <c r="G88" s="209" t="s">
        <v>129</v>
      </c>
      <c r="H88" s="210">
        <v>1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42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130</v>
      </c>
      <c r="AT88" s="217" t="s">
        <v>127</v>
      </c>
      <c r="AU88" s="217" t="s">
        <v>81</v>
      </c>
      <c r="AY88" s="19" t="s">
        <v>124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79</v>
      </c>
      <c r="BK88" s="218">
        <f>ROUND(I88*H88,2)</f>
        <v>0</v>
      </c>
      <c r="BL88" s="19" t="s">
        <v>130</v>
      </c>
      <c r="BM88" s="217" t="s">
        <v>130</v>
      </c>
    </row>
    <row r="89" s="12" customFormat="1" ht="22.8" customHeight="1">
      <c r="A89" s="12"/>
      <c r="B89" s="190"/>
      <c r="C89" s="191"/>
      <c r="D89" s="192" t="s">
        <v>70</v>
      </c>
      <c r="E89" s="204" t="s">
        <v>134</v>
      </c>
      <c r="F89" s="204" t="s">
        <v>135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P90</f>
        <v>0</v>
      </c>
      <c r="Q89" s="198"/>
      <c r="R89" s="199">
        <f>R90</f>
        <v>0</v>
      </c>
      <c r="S89" s="198"/>
      <c r="T89" s="200">
        <f>T90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123</v>
      </c>
      <c r="AT89" s="202" t="s">
        <v>70</v>
      </c>
      <c r="AU89" s="202" t="s">
        <v>79</v>
      </c>
      <c r="AY89" s="201" t="s">
        <v>124</v>
      </c>
      <c r="BK89" s="203">
        <f>BK90</f>
        <v>0</v>
      </c>
    </row>
    <row r="90" s="2" customFormat="1" ht="16.5" customHeight="1">
      <c r="A90" s="40"/>
      <c r="B90" s="41"/>
      <c r="C90" s="206" t="s">
        <v>136</v>
      </c>
      <c r="D90" s="206" t="s">
        <v>127</v>
      </c>
      <c r="E90" s="207" t="s">
        <v>137</v>
      </c>
      <c r="F90" s="208" t="s">
        <v>138</v>
      </c>
      <c r="G90" s="209" t="s">
        <v>129</v>
      </c>
      <c r="H90" s="210">
        <v>1</v>
      </c>
      <c r="I90" s="211"/>
      <c r="J90" s="212">
        <f>ROUND(I90*H90,2)</f>
        <v>0</v>
      </c>
      <c r="K90" s="208" t="s">
        <v>19</v>
      </c>
      <c r="L90" s="46"/>
      <c r="M90" s="219" t="s">
        <v>19</v>
      </c>
      <c r="N90" s="220" t="s">
        <v>42</v>
      </c>
      <c r="O90" s="221"/>
      <c r="P90" s="222">
        <f>O90*H90</f>
        <v>0</v>
      </c>
      <c r="Q90" s="222">
        <v>0</v>
      </c>
      <c r="R90" s="222">
        <f>Q90*H90</f>
        <v>0</v>
      </c>
      <c r="S90" s="222">
        <v>0</v>
      </c>
      <c r="T90" s="223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130</v>
      </c>
      <c r="AT90" s="217" t="s">
        <v>127</v>
      </c>
      <c r="AU90" s="217" t="s">
        <v>81</v>
      </c>
      <c r="AY90" s="19" t="s">
        <v>124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79</v>
      </c>
      <c r="BK90" s="218">
        <f>ROUND(I90*H90,2)</f>
        <v>0</v>
      </c>
      <c r="BL90" s="19" t="s">
        <v>130</v>
      </c>
      <c r="BM90" s="217" t="s">
        <v>139</v>
      </c>
    </row>
    <row r="91" s="2" customFormat="1" ht="6.96" customHeight="1">
      <c r="A91" s="40"/>
      <c r="B91" s="61"/>
      <c r="C91" s="62"/>
      <c r="D91" s="62"/>
      <c r="E91" s="62"/>
      <c r="F91" s="62"/>
      <c r="G91" s="62"/>
      <c r="H91" s="62"/>
      <c r="I91" s="62"/>
      <c r="J91" s="62"/>
      <c r="K91" s="62"/>
      <c r="L91" s="46"/>
      <c r="M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</sheetData>
  <sheetProtection sheet="1" autoFilter="0" formatColumns="0" formatRows="0" objects="1" scenarios="1" spinCount="100000" saltValue="Fg+/oojfF4U1qq81GApe9jjnRT0Bt7QxctNl09Y9wkBnqm/DsjIdnV5WfhpqVdloLmkkBumgWSIKVCgKGOMScQ==" hashValue="n3maN04Mx8aSt2fP9j48UCOhQ+X3Gseg7b88r6Fkr0LGiqnkPh1jDLtoPEMqCQE6rQFZPewsBWRcTia4IQ4sIg==" algorithmName="SHA-512" password="CC35"/>
  <autoFilter ref="C82:K90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Revitalizace kašny J.M.Marků, Lanškroun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140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26. 6. 2024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ROUND((SUM(BE89:BE305)),  2)</f>
        <v>0</v>
      </c>
      <c r="G33" s="40"/>
      <c r="H33" s="40"/>
      <c r="I33" s="150">
        <v>0.20999999999999999</v>
      </c>
      <c r="J33" s="149">
        <f>ROUND(((SUM(BE89:BE305))*I33),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ROUND((SUM(BF89:BF305)),  2)</f>
        <v>0</v>
      </c>
      <c r="G34" s="40"/>
      <c r="H34" s="40"/>
      <c r="I34" s="150">
        <v>0.12</v>
      </c>
      <c r="J34" s="149">
        <f>ROUND(((SUM(BF89:BF305))*I34),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ROUND((SUM(BG89:BG305)),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ROUND((SUM(BH89:BH305)),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ROUND((SUM(BI89:BI305)),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Revitalizace kašny J.M.Marků, Lanškroun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011 - Kašna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Lanškroun</v>
      </c>
      <c r="G52" s="42"/>
      <c r="H52" s="42"/>
      <c r="I52" s="34" t="s">
        <v>23</v>
      </c>
      <c r="J52" s="74" t="str">
        <f>IF(J12="","",J12)</f>
        <v>26. 6. 2024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Lanškroun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141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142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143</v>
      </c>
      <c r="E62" s="176"/>
      <c r="F62" s="176"/>
      <c r="G62" s="176"/>
      <c r="H62" s="176"/>
      <c r="I62" s="176"/>
      <c r="J62" s="177">
        <f>J160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144</v>
      </c>
      <c r="E63" s="176"/>
      <c r="F63" s="176"/>
      <c r="G63" s="176"/>
      <c r="H63" s="176"/>
      <c r="I63" s="176"/>
      <c r="J63" s="177">
        <f>J199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145</v>
      </c>
      <c r="E64" s="176"/>
      <c r="F64" s="176"/>
      <c r="G64" s="176"/>
      <c r="H64" s="176"/>
      <c r="I64" s="176"/>
      <c r="J64" s="177">
        <f>J220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146</v>
      </c>
      <c r="E65" s="176"/>
      <c r="F65" s="176"/>
      <c r="G65" s="176"/>
      <c r="H65" s="176"/>
      <c r="I65" s="176"/>
      <c r="J65" s="177">
        <f>J234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147</v>
      </c>
      <c r="E66" s="176"/>
      <c r="F66" s="176"/>
      <c r="G66" s="176"/>
      <c r="H66" s="176"/>
      <c r="I66" s="176"/>
      <c r="J66" s="177">
        <f>J236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148</v>
      </c>
      <c r="E67" s="176"/>
      <c r="F67" s="176"/>
      <c r="G67" s="176"/>
      <c r="H67" s="176"/>
      <c r="I67" s="176"/>
      <c r="J67" s="177">
        <f>J244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149</v>
      </c>
      <c r="E68" s="176"/>
      <c r="F68" s="176"/>
      <c r="G68" s="176"/>
      <c r="H68" s="176"/>
      <c r="I68" s="176"/>
      <c r="J68" s="177">
        <f>J284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150</v>
      </c>
      <c r="E69" s="176"/>
      <c r="F69" s="176"/>
      <c r="G69" s="176"/>
      <c r="H69" s="176"/>
      <c r="I69" s="176"/>
      <c r="J69" s="177">
        <f>J303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108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62" t="str">
        <f>E7</f>
        <v>Revitalizace kašny J.M.Marků, Lanškroun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98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011 - Kašna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>Lanškroun</v>
      </c>
      <c r="G83" s="42"/>
      <c r="H83" s="42"/>
      <c r="I83" s="34" t="s">
        <v>23</v>
      </c>
      <c r="J83" s="74" t="str">
        <f>IF(J12="","",J12)</f>
        <v>26. 6. 2024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E15</f>
        <v>Město Lanškroun</v>
      </c>
      <c r="G85" s="42"/>
      <c r="H85" s="42"/>
      <c r="I85" s="34" t="s">
        <v>31</v>
      </c>
      <c r="J85" s="38" t="str">
        <f>E21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29</v>
      </c>
      <c r="D86" s="42"/>
      <c r="E86" s="42"/>
      <c r="F86" s="29" t="str">
        <f>IF(E18="","",E18)</f>
        <v>Vyplň údaj</v>
      </c>
      <c r="G86" s="42"/>
      <c r="H86" s="42"/>
      <c r="I86" s="34" t="s">
        <v>34</v>
      </c>
      <c r="J86" s="38" t="str">
        <f>E24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9"/>
      <c r="B88" s="180"/>
      <c r="C88" s="181" t="s">
        <v>109</v>
      </c>
      <c r="D88" s="182" t="s">
        <v>56</v>
      </c>
      <c r="E88" s="182" t="s">
        <v>52</v>
      </c>
      <c r="F88" s="182" t="s">
        <v>53</v>
      </c>
      <c r="G88" s="182" t="s">
        <v>110</v>
      </c>
      <c r="H88" s="182" t="s">
        <v>111</v>
      </c>
      <c r="I88" s="182" t="s">
        <v>112</v>
      </c>
      <c r="J88" s="182" t="s">
        <v>102</v>
      </c>
      <c r="K88" s="183" t="s">
        <v>113</v>
      </c>
      <c r="L88" s="184"/>
      <c r="M88" s="94" t="s">
        <v>19</v>
      </c>
      <c r="N88" s="95" t="s">
        <v>41</v>
      </c>
      <c r="O88" s="95" t="s">
        <v>114</v>
      </c>
      <c r="P88" s="95" t="s">
        <v>115</v>
      </c>
      <c r="Q88" s="95" t="s">
        <v>116</v>
      </c>
      <c r="R88" s="95" t="s">
        <v>117</v>
      </c>
      <c r="S88" s="95" t="s">
        <v>118</v>
      </c>
      <c r="T88" s="96" t="s">
        <v>119</v>
      </c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="2" customFormat="1" ht="22.8" customHeight="1">
      <c r="A89" s="40"/>
      <c r="B89" s="41"/>
      <c r="C89" s="101" t="s">
        <v>120</v>
      </c>
      <c r="D89" s="42"/>
      <c r="E89" s="42"/>
      <c r="F89" s="42"/>
      <c r="G89" s="42"/>
      <c r="H89" s="42"/>
      <c r="I89" s="42"/>
      <c r="J89" s="185">
        <f>BK89</f>
        <v>0</v>
      </c>
      <c r="K89" s="42"/>
      <c r="L89" s="46"/>
      <c r="M89" s="97"/>
      <c r="N89" s="186"/>
      <c r="O89" s="98"/>
      <c r="P89" s="187">
        <f>P90</f>
        <v>0</v>
      </c>
      <c r="Q89" s="98"/>
      <c r="R89" s="187">
        <f>R90</f>
        <v>46.876637239999994</v>
      </c>
      <c r="S89" s="98"/>
      <c r="T89" s="188">
        <f>T90</f>
        <v>47.41919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70</v>
      </c>
      <c r="AU89" s="19" t="s">
        <v>103</v>
      </c>
      <c r="BK89" s="189">
        <f>BK90</f>
        <v>0</v>
      </c>
    </row>
    <row r="90" s="12" customFormat="1" ht="25.92" customHeight="1">
      <c r="A90" s="12"/>
      <c r="B90" s="190"/>
      <c r="C90" s="191"/>
      <c r="D90" s="192" t="s">
        <v>70</v>
      </c>
      <c r="E90" s="193" t="s">
        <v>151</v>
      </c>
      <c r="F90" s="193" t="s">
        <v>152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P91+P160+P199+P220+P234+P236+P244+P284+P303</f>
        <v>0</v>
      </c>
      <c r="Q90" s="198"/>
      <c r="R90" s="199">
        <f>R91+R160+R199+R220+R234+R236+R244+R284+R303</f>
        <v>46.876637239999994</v>
      </c>
      <c r="S90" s="198"/>
      <c r="T90" s="200">
        <f>T91+T160+T199+T220+T234+T236+T244+T284+T303</f>
        <v>47.41919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79</v>
      </c>
      <c r="AT90" s="202" t="s">
        <v>70</v>
      </c>
      <c r="AU90" s="202" t="s">
        <v>71</v>
      </c>
      <c r="AY90" s="201" t="s">
        <v>124</v>
      </c>
      <c r="BK90" s="203">
        <f>BK91+BK160+BK199+BK220+BK234+BK236+BK244+BK284+BK303</f>
        <v>0</v>
      </c>
    </row>
    <row r="91" s="12" customFormat="1" ht="22.8" customHeight="1">
      <c r="A91" s="12"/>
      <c r="B91" s="190"/>
      <c r="C91" s="191"/>
      <c r="D91" s="192" t="s">
        <v>70</v>
      </c>
      <c r="E91" s="204" t="s">
        <v>79</v>
      </c>
      <c r="F91" s="204" t="s">
        <v>153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SUM(P92:P159)</f>
        <v>0</v>
      </c>
      <c r="Q91" s="198"/>
      <c r="R91" s="199">
        <f>SUM(R92:R159)</f>
        <v>0</v>
      </c>
      <c r="S91" s="198"/>
      <c r="T91" s="200">
        <f>SUM(T92:T159)</f>
        <v>46.671790000000001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79</v>
      </c>
      <c r="AT91" s="202" t="s">
        <v>70</v>
      </c>
      <c r="AU91" s="202" t="s">
        <v>79</v>
      </c>
      <c r="AY91" s="201" t="s">
        <v>124</v>
      </c>
      <c r="BK91" s="203">
        <f>SUM(BK92:BK159)</f>
        <v>0</v>
      </c>
    </row>
    <row r="92" s="2" customFormat="1" ht="33" customHeight="1">
      <c r="A92" s="40"/>
      <c r="B92" s="41"/>
      <c r="C92" s="206" t="s">
        <v>79</v>
      </c>
      <c r="D92" s="206" t="s">
        <v>127</v>
      </c>
      <c r="E92" s="207" t="s">
        <v>154</v>
      </c>
      <c r="F92" s="208" t="s">
        <v>155</v>
      </c>
      <c r="G92" s="209" t="s">
        <v>156</v>
      </c>
      <c r="H92" s="210">
        <v>58.770000000000003</v>
      </c>
      <c r="I92" s="211"/>
      <c r="J92" s="212">
        <f>ROUND(I92*H92,2)</f>
        <v>0</v>
      </c>
      <c r="K92" s="208" t="s">
        <v>157</v>
      </c>
      <c r="L92" s="46"/>
      <c r="M92" s="213" t="s">
        <v>19</v>
      </c>
      <c r="N92" s="214" t="s">
        <v>42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0.41699999999999998</v>
      </c>
      <c r="T92" s="216">
        <f>S92*H92</f>
        <v>24.507090000000002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130</v>
      </c>
      <c r="AT92" s="217" t="s">
        <v>127</v>
      </c>
      <c r="AU92" s="217" t="s">
        <v>81</v>
      </c>
      <c r="AY92" s="19" t="s">
        <v>124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79</v>
      </c>
      <c r="BK92" s="218">
        <f>ROUND(I92*H92,2)</f>
        <v>0</v>
      </c>
      <c r="BL92" s="19" t="s">
        <v>130</v>
      </c>
      <c r="BM92" s="217" t="s">
        <v>81</v>
      </c>
    </row>
    <row r="93" s="2" customFormat="1">
      <c r="A93" s="40"/>
      <c r="B93" s="41"/>
      <c r="C93" s="42"/>
      <c r="D93" s="224" t="s">
        <v>158</v>
      </c>
      <c r="E93" s="42"/>
      <c r="F93" s="225" t="s">
        <v>159</v>
      </c>
      <c r="G93" s="42"/>
      <c r="H93" s="42"/>
      <c r="I93" s="226"/>
      <c r="J93" s="42"/>
      <c r="K93" s="42"/>
      <c r="L93" s="46"/>
      <c r="M93" s="227"/>
      <c r="N93" s="228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158</v>
      </c>
      <c r="AU93" s="19" t="s">
        <v>81</v>
      </c>
    </row>
    <row r="94" s="13" customFormat="1">
      <c r="A94" s="13"/>
      <c r="B94" s="229"/>
      <c r="C94" s="230"/>
      <c r="D94" s="231" t="s">
        <v>160</v>
      </c>
      <c r="E94" s="232" t="s">
        <v>19</v>
      </c>
      <c r="F94" s="233" t="s">
        <v>161</v>
      </c>
      <c r="G94" s="230"/>
      <c r="H94" s="234">
        <v>58.770000000000003</v>
      </c>
      <c r="I94" s="235"/>
      <c r="J94" s="230"/>
      <c r="K94" s="230"/>
      <c r="L94" s="236"/>
      <c r="M94" s="237"/>
      <c r="N94" s="238"/>
      <c r="O94" s="238"/>
      <c r="P94" s="238"/>
      <c r="Q94" s="238"/>
      <c r="R94" s="238"/>
      <c r="S94" s="238"/>
      <c r="T94" s="239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0" t="s">
        <v>160</v>
      </c>
      <c r="AU94" s="240" t="s">
        <v>81</v>
      </c>
      <c r="AV94" s="13" t="s">
        <v>81</v>
      </c>
      <c r="AW94" s="13" t="s">
        <v>33</v>
      </c>
      <c r="AX94" s="13" t="s">
        <v>71</v>
      </c>
      <c r="AY94" s="240" t="s">
        <v>124</v>
      </c>
    </row>
    <row r="95" s="14" customFormat="1">
      <c r="A95" s="14"/>
      <c r="B95" s="241"/>
      <c r="C95" s="242"/>
      <c r="D95" s="231" t="s">
        <v>160</v>
      </c>
      <c r="E95" s="243" t="s">
        <v>19</v>
      </c>
      <c r="F95" s="244" t="s">
        <v>162</v>
      </c>
      <c r="G95" s="242"/>
      <c r="H95" s="245">
        <v>58.770000000000003</v>
      </c>
      <c r="I95" s="246"/>
      <c r="J95" s="242"/>
      <c r="K95" s="242"/>
      <c r="L95" s="247"/>
      <c r="M95" s="248"/>
      <c r="N95" s="249"/>
      <c r="O95" s="249"/>
      <c r="P95" s="249"/>
      <c r="Q95" s="249"/>
      <c r="R95" s="249"/>
      <c r="S95" s="249"/>
      <c r="T95" s="250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1" t="s">
        <v>160</v>
      </c>
      <c r="AU95" s="251" t="s">
        <v>81</v>
      </c>
      <c r="AV95" s="14" t="s">
        <v>130</v>
      </c>
      <c r="AW95" s="14" t="s">
        <v>33</v>
      </c>
      <c r="AX95" s="14" t="s">
        <v>79</v>
      </c>
      <c r="AY95" s="251" t="s">
        <v>124</v>
      </c>
    </row>
    <row r="96" s="2" customFormat="1" ht="33" customHeight="1">
      <c r="A96" s="40"/>
      <c r="B96" s="41"/>
      <c r="C96" s="206" t="s">
        <v>81</v>
      </c>
      <c r="D96" s="206" t="s">
        <v>127</v>
      </c>
      <c r="E96" s="207" t="s">
        <v>163</v>
      </c>
      <c r="F96" s="208" t="s">
        <v>164</v>
      </c>
      <c r="G96" s="209" t="s">
        <v>156</v>
      </c>
      <c r="H96" s="210">
        <v>50.509999999999998</v>
      </c>
      <c r="I96" s="211"/>
      <c r="J96" s="212">
        <f>ROUND(I96*H96,2)</f>
        <v>0</v>
      </c>
      <c r="K96" s="208" t="s">
        <v>157</v>
      </c>
      <c r="L96" s="46"/>
      <c r="M96" s="213" t="s">
        <v>19</v>
      </c>
      <c r="N96" s="214" t="s">
        <v>42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0.28999999999999998</v>
      </c>
      <c r="T96" s="216">
        <f>S96*H96</f>
        <v>14.647899999999998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130</v>
      </c>
      <c r="AT96" s="217" t="s">
        <v>127</v>
      </c>
      <c r="AU96" s="217" t="s">
        <v>81</v>
      </c>
      <c r="AY96" s="19" t="s">
        <v>124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79</v>
      </c>
      <c r="BK96" s="218">
        <f>ROUND(I96*H96,2)</f>
        <v>0</v>
      </c>
      <c r="BL96" s="19" t="s">
        <v>130</v>
      </c>
      <c r="BM96" s="217" t="s">
        <v>130</v>
      </c>
    </row>
    <row r="97" s="2" customFormat="1">
      <c r="A97" s="40"/>
      <c r="B97" s="41"/>
      <c r="C97" s="42"/>
      <c r="D97" s="224" t="s">
        <v>158</v>
      </c>
      <c r="E97" s="42"/>
      <c r="F97" s="225" t="s">
        <v>165</v>
      </c>
      <c r="G97" s="42"/>
      <c r="H97" s="42"/>
      <c r="I97" s="226"/>
      <c r="J97" s="42"/>
      <c r="K97" s="42"/>
      <c r="L97" s="46"/>
      <c r="M97" s="227"/>
      <c r="N97" s="228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158</v>
      </c>
      <c r="AU97" s="19" t="s">
        <v>81</v>
      </c>
    </row>
    <row r="98" s="15" customFormat="1">
      <c r="A98" s="15"/>
      <c r="B98" s="252"/>
      <c r="C98" s="253"/>
      <c r="D98" s="231" t="s">
        <v>160</v>
      </c>
      <c r="E98" s="254" t="s">
        <v>19</v>
      </c>
      <c r="F98" s="255" t="s">
        <v>166</v>
      </c>
      <c r="G98" s="253"/>
      <c r="H98" s="254" t="s">
        <v>19</v>
      </c>
      <c r="I98" s="256"/>
      <c r="J98" s="253"/>
      <c r="K98" s="253"/>
      <c r="L98" s="257"/>
      <c r="M98" s="258"/>
      <c r="N98" s="259"/>
      <c r="O98" s="259"/>
      <c r="P98" s="259"/>
      <c r="Q98" s="259"/>
      <c r="R98" s="259"/>
      <c r="S98" s="259"/>
      <c r="T98" s="260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61" t="s">
        <v>160</v>
      </c>
      <c r="AU98" s="261" t="s">
        <v>81</v>
      </c>
      <c r="AV98" s="15" t="s">
        <v>79</v>
      </c>
      <c r="AW98" s="15" t="s">
        <v>33</v>
      </c>
      <c r="AX98" s="15" t="s">
        <v>71</v>
      </c>
      <c r="AY98" s="261" t="s">
        <v>124</v>
      </c>
    </row>
    <row r="99" s="13" customFormat="1">
      <c r="A99" s="13"/>
      <c r="B99" s="229"/>
      <c r="C99" s="230"/>
      <c r="D99" s="231" t="s">
        <v>160</v>
      </c>
      <c r="E99" s="232" t="s">
        <v>19</v>
      </c>
      <c r="F99" s="233" t="s">
        <v>167</v>
      </c>
      <c r="G99" s="230"/>
      <c r="H99" s="234">
        <v>50.509999999999998</v>
      </c>
      <c r="I99" s="235"/>
      <c r="J99" s="230"/>
      <c r="K99" s="230"/>
      <c r="L99" s="236"/>
      <c r="M99" s="237"/>
      <c r="N99" s="238"/>
      <c r="O99" s="238"/>
      <c r="P99" s="238"/>
      <c r="Q99" s="238"/>
      <c r="R99" s="238"/>
      <c r="S99" s="238"/>
      <c r="T99" s="239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0" t="s">
        <v>160</v>
      </c>
      <c r="AU99" s="240" t="s">
        <v>81</v>
      </c>
      <c r="AV99" s="13" t="s">
        <v>81</v>
      </c>
      <c r="AW99" s="13" t="s">
        <v>33</v>
      </c>
      <c r="AX99" s="13" t="s">
        <v>71</v>
      </c>
      <c r="AY99" s="240" t="s">
        <v>124</v>
      </c>
    </row>
    <row r="100" s="14" customFormat="1">
      <c r="A100" s="14"/>
      <c r="B100" s="241"/>
      <c r="C100" s="242"/>
      <c r="D100" s="231" t="s">
        <v>160</v>
      </c>
      <c r="E100" s="243" t="s">
        <v>19</v>
      </c>
      <c r="F100" s="244" t="s">
        <v>162</v>
      </c>
      <c r="G100" s="242"/>
      <c r="H100" s="245">
        <v>50.509999999999998</v>
      </c>
      <c r="I100" s="246"/>
      <c r="J100" s="242"/>
      <c r="K100" s="242"/>
      <c r="L100" s="247"/>
      <c r="M100" s="248"/>
      <c r="N100" s="249"/>
      <c r="O100" s="249"/>
      <c r="P100" s="249"/>
      <c r="Q100" s="249"/>
      <c r="R100" s="249"/>
      <c r="S100" s="249"/>
      <c r="T100" s="250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1" t="s">
        <v>160</v>
      </c>
      <c r="AU100" s="251" t="s">
        <v>81</v>
      </c>
      <c r="AV100" s="14" t="s">
        <v>130</v>
      </c>
      <c r="AW100" s="14" t="s">
        <v>33</v>
      </c>
      <c r="AX100" s="14" t="s">
        <v>79</v>
      </c>
      <c r="AY100" s="251" t="s">
        <v>124</v>
      </c>
    </row>
    <row r="101" s="2" customFormat="1" ht="33" customHeight="1">
      <c r="A101" s="40"/>
      <c r="B101" s="41"/>
      <c r="C101" s="206" t="s">
        <v>136</v>
      </c>
      <c r="D101" s="206" t="s">
        <v>127</v>
      </c>
      <c r="E101" s="207" t="s">
        <v>168</v>
      </c>
      <c r="F101" s="208" t="s">
        <v>169</v>
      </c>
      <c r="G101" s="209" t="s">
        <v>156</v>
      </c>
      <c r="H101" s="210">
        <v>12.960000000000001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42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0.57999999999999996</v>
      </c>
      <c r="T101" s="216">
        <f>S101*H101</f>
        <v>7.5167999999999999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130</v>
      </c>
      <c r="AT101" s="217" t="s">
        <v>127</v>
      </c>
      <c r="AU101" s="217" t="s">
        <v>81</v>
      </c>
      <c r="AY101" s="19" t="s">
        <v>124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79</v>
      </c>
      <c r="BK101" s="218">
        <f>ROUND(I101*H101,2)</f>
        <v>0</v>
      </c>
      <c r="BL101" s="19" t="s">
        <v>130</v>
      </c>
      <c r="BM101" s="217" t="s">
        <v>139</v>
      </c>
    </row>
    <row r="102" s="2" customFormat="1">
      <c r="A102" s="40"/>
      <c r="B102" s="41"/>
      <c r="C102" s="42"/>
      <c r="D102" s="224" t="s">
        <v>158</v>
      </c>
      <c r="E102" s="42"/>
      <c r="F102" s="225" t="s">
        <v>170</v>
      </c>
      <c r="G102" s="42"/>
      <c r="H102" s="42"/>
      <c r="I102" s="226"/>
      <c r="J102" s="42"/>
      <c r="K102" s="42"/>
      <c r="L102" s="46"/>
      <c r="M102" s="227"/>
      <c r="N102" s="228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158</v>
      </c>
      <c r="AU102" s="19" t="s">
        <v>81</v>
      </c>
    </row>
    <row r="103" s="15" customFormat="1">
      <c r="A103" s="15"/>
      <c r="B103" s="252"/>
      <c r="C103" s="253"/>
      <c r="D103" s="231" t="s">
        <v>160</v>
      </c>
      <c r="E103" s="254" t="s">
        <v>19</v>
      </c>
      <c r="F103" s="255" t="s">
        <v>171</v>
      </c>
      <c r="G103" s="253"/>
      <c r="H103" s="254" t="s">
        <v>19</v>
      </c>
      <c r="I103" s="256"/>
      <c r="J103" s="253"/>
      <c r="K103" s="253"/>
      <c r="L103" s="257"/>
      <c r="M103" s="258"/>
      <c r="N103" s="259"/>
      <c r="O103" s="259"/>
      <c r="P103" s="259"/>
      <c r="Q103" s="259"/>
      <c r="R103" s="259"/>
      <c r="S103" s="259"/>
      <c r="T103" s="260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61" t="s">
        <v>160</v>
      </c>
      <c r="AU103" s="261" t="s">
        <v>81</v>
      </c>
      <c r="AV103" s="15" t="s">
        <v>79</v>
      </c>
      <c r="AW103" s="15" t="s">
        <v>33</v>
      </c>
      <c r="AX103" s="15" t="s">
        <v>71</v>
      </c>
      <c r="AY103" s="261" t="s">
        <v>124</v>
      </c>
    </row>
    <row r="104" s="13" customFormat="1">
      <c r="A104" s="13"/>
      <c r="B104" s="229"/>
      <c r="C104" s="230"/>
      <c r="D104" s="231" t="s">
        <v>160</v>
      </c>
      <c r="E104" s="232" t="s">
        <v>19</v>
      </c>
      <c r="F104" s="233" t="s">
        <v>172</v>
      </c>
      <c r="G104" s="230"/>
      <c r="H104" s="234">
        <v>8.2599999999999998</v>
      </c>
      <c r="I104" s="235"/>
      <c r="J104" s="230"/>
      <c r="K104" s="230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160</v>
      </c>
      <c r="AU104" s="240" t="s">
        <v>81</v>
      </c>
      <c r="AV104" s="13" t="s">
        <v>81</v>
      </c>
      <c r="AW104" s="13" t="s">
        <v>33</v>
      </c>
      <c r="AX104" s="13" t="s">
        <v>71</v>
      </c>
      <c r="AY104" s="240" t="s">
        <v>124</v>
      </c>
    </row>
    <row r="105" s="15" customFormat="1">
      <c r="A105" s="15"/>
      <c r="B105" s="252"/>
      <c r="C105" s="253"/>
      <c r="D105" s="231" t="s">
        <v>160</v>
      </c>
      <c r="E105" s="254" t="s">
        <v>19</v>
      </c>
      <c r="F105" s="255" t="s">
        <v>173</v>
      </c>
      <c r="G105" s="253"/>
      <c r="H105" s="254" t="s">
        <v>19</v>
      </c>
      <c r="I105" s="256"/>
      <c r="J105" s="253"/>
      <c r="K105" s="253"/>
      <c r="L105" s="257"/>
      <c r="M105" s="258"/>
      <c r="N105" s="259"/>
      <c r="O105" s="259"/>
      <c r="P105" s="259"/>
      <c r="Q105" s="259"/>
      <c r="R105" s="259"/>
      <c r="S105" s="259"/>
      <c r="T105" s="260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1" t="s">
        <v>160</v>
      </c>
      <c r="AU105" s="261" t="s">
        <v>81</v>
      </c>
      <c r="AV105" s="15" t="s">
        <v>79</v>
      </c>
      <c r="AW105" s="15" t="s">
        <v>33</v>
      </c>
      <c r="AX105" s="15" t="s">
        <v>71</v>
      </c>
      <c r="AY105" s="261" t="s">
        <v>124</v>
      </c>
    </row>
    <row r="106" s="13" customFormat="1">
      <c r="A106" s="13"/>
      <c r="B106" s="229"/>
      <c r="C106" s="230"/>
      <c r="D106" s="231" t="s">
        <v>160</v>
      </c>
      <c r="E106" s="232" t="s">
        <v>19</v>
      </c>
      <c r="F106" s="233" t="s">
        <v>174</v>
      </c>
      <c r="G106" s="230"/>
      <c r="H106" s="234">
        <v>4.7000000000000002</v>
      </c>
      <c r="I106" s="235"/>
      <c r="J106" s="230"/>
      <c r="K106" s="230"/>
      <c r="L106" s="236"/>
      <c r="M106" s="237"/>
      <c r="N106" s="238"/>
      <c r="O106" s="238"/>
      <c r="P106" s="238"/>
      <c r="Q106" s="238"/>
      <c r="R106" s="238"/>
      <c r="S106" s="238"/>
      <c r="T106" s="239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0" t="s">
        <v>160</v>
      </c>
      <c r="AU106" s="240" t="s">
        <v>81</v>
      </c>
      <c r="AV106" s="13" t="s">
        <v>81</v>
      </c>
      <c r="AW106" s="13" t="s">
        <v>33</v>
      </c>
      <c r="AX106" s="13" t="s">
        <v>71</v>
      </c>
      <c r="AY106" s="240" t="s">
        <v>124</v>
      </c>
    </row>
    <row r="107" s="14" customFormat="1">
      <c r="A107" s="14"/>
      <c r="B107" s="241"/>
      <c r="C107" s="242"/>
      <c r="D107" s="231" t="s">
        <v>160</v>
      </c>
      <c r="E107" s="243" t="s">
        <v>19</v>
      </c>
      <c r="F107" s="244" t="s">
        <v>162</v>
      </c>
      <c r="G107" s="242"/>
      <c r="H107" s="245">
        <v>12.960000000000001</v>
      </c>
      <c r="I107" s="246"/>
      <c r="J107" s="242"/>
      <c r="K107" s="242"/>
      <c r="L107" s="247"/>
      <c r="M107" s="248"/>
      <c r="N107" s="249"/>
      <c r="O107" s="249"/>
      <c r="P107" s="249"/>
      <c r="Q107" s="249"/>
      <c r="R107" s="249"/>
      <c r="S107" s="249"/>
      <c r="T107" s="250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1" t="s">
        <v>160</v>
      </c>
      <c r="AU107" s="251" t="s">
        <v>81</v>
      </c>
      <c r="AV107" s="14" t="s">
        <v>130</v>
      </c>
      <c r="AW107" s="14" t="s">
        <v>33</v>
      </c>
      <c r="AX107" s="14" t="s">
        <v>79</v>
      </c>
      <c r="AY107" s="251" t="s">
        <v>124</v>
      </c>
    </row>
    <row r="108" s="2" customFormat="1" ht="24.15" customHeight="1">
      <c r="A108" s="40"/>
      <c r="B108" s="41"/>
      <c r="C108" s="206" t="s">
        <v>130</v>
      </c>
      <c r="D108" s="206" t="s">
        <v>127</v>
      </c>
      <c r="E108" s="207" t="s">
        <v>175</v>
      </c>
      <c r="F108" s="208" t="s">
        <v>176</v>
      </c>
      <c r="G108" s="209" t="s">
        <v>177</v>
      </c>
      <c r="H108" s="210">
        <v>1.298</v>
      </c>
      <c r="I108" s="211"/>
      <c r="J108" s="212">
        <f>ROUND(I108*H108,2)</f>
        <v>0</v>
      </c>
      <c r="K108" s="208" t="s">
        <v>157</v>
      </c>
      <c r="L108" s="46"/>
      <c r="M108" s="213" t="s">
        <v>19</v>
      </c>
      <c r="N108" s="214" t="s">
        <v>42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130</v>
      </c>
      <c r="AT108" s="217" t="s">
        <v>127</v>
      </c>
      <c r="AU108" s="217" t="s">
        <v>81</v>
      </c>
      <c r="AY108" s="19" t="s">
        <v>124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79</v>
      </c>
      <c r="BK108" s="218">
        <f>ROUND(I108*H108,2)</f>
        <v>0</v>
      </c>
      <c r="BL108" s="19" t="s">
        <v>130</v>
      </c>
      <c r="BM108" s="217" t="s">
        <v>178</v>
      </c>
    </row>
    <row r="109" s="2" customFormat="1">
      <c r="A109" s="40"/>
      <c r="B109" s="41"/>
      <c r="C109" s="42"/>
      <c r="D109" s="224" t="s">
        <v>158</v>
      </c>
      <c r="E109" s="42"/>
      <c r="F109" s="225" t="s">
        <v>179</v>
      </c>
      <c r="G109" s="42"/>
      <c r="H109" s="42"/>
      <c r="I109" s="226"/>
      <c r="J109" s="42"/>
      <c r="K109" s="42"/>
      <c r="L109" s="46"/>
      <c r="M109" s="227"/>
      <c r="N109" s="228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158</v>
      </c>
      <c r="AU109" s="19" t="s">
        <v>81</v>
      </c>
    </row>
    <row r="110" s="15" customFormat="1">
      <c r="A110" s="15"/>
      <c r="B110" s="252"/>
      <c r="C110" s="253"/>
      <c r="D110" s="231" t="s">
        <v>160</v>
      </c>
      <c r="E110" s="254" t="s">
        <v>19</v>
      </c>
      <c r="F110" s="255" t="s">
        <v>180</v>
      </c>
      <c r="G110" s="253"/>
      <c r="H110" s="254" t="s">
        <v>19</v>
      </c>
      <c r="I110" s="256"/>
      <c r="J110" s="253"/>
      <c r="K110" s="253"/>
      <c r="L110" s="257"/>
      <c r="M110" s="258"/>
      <c r="N110" s="259"/>
      <c r="O110" s="259"/>
      <c r="P110" s="259"/>
      <c r="Q110" s="259"/>
      <c r="R110" s="259"/>
      <c r="S110" s="259"/>
      <c r="T110" s="260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1" t="s">
        <v>160</v>
      </c>
      <c r="AU110" s="261" t="s">
        <v>81</v>
      </c>
      <c r="AV110" s="15" t="s">
        <v>79</v>
      </c>
      <c r="AW110" s="15" t="s">
        <v>33</v>
      </c>
      <c r="AX110" s="15" t="s">
        <v>71</v>
      </c>
      <c r="AY110" s="261" t="s">
        <v>124</v>
      </c>
    </row>
    <row r="111" s="13" customFormat="1">
      <c r="A111" s="13"/>
      <c r="B111" s="229"/>
      <c r="C111" s="230"/>
      <c r="D111" s="231" t="s">
        <v>160</v>
      </c>
      <c r="E111" s="232" t="s">
        <v>19</v>
      </c>
      <c r="F111" s="233" t="s">
        <v>181</v>
      </c>
      <c r="G111" s="230"/>
      <c r="H111" s="234">
        <v>1.1479999999999999</v>
      </c>
      <c r="I111" s="235"/>
      <c r="J111" s="230"/>
      <c r="K111" s="230"/>
      <c r="L111" s="236"/>
      <c r="M111" s="237"/>
      <c r="N111" s="238"/>
      <c r="O111" s="238"/>
      <c r="P111" s="238"/>
      <c r="Q111" s="238"/>
      <c r="R111" s="238"/>
      <c r="S111" s="238"/>
      <c r="T111" s="23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0" t="s">
        <v>160</v>
      </c>
      <c r="AU111" s="240" t="s">
        <v>81</v>
      </c>
      <c r="AV111" s="13" t="s">
        <v>81</v>
      </c>
      <c r="AW111" s="13" t="s">
        <v>33</v>
      </c>
      <c r="AX111" s="13" t="s">
        <v>71</v>
      </c>
      <c r="AY111" s="240" t="s">
        <v>124</v>
      </c>
    </row>
    <row r="112" s="15" customFormat="1">
      <c r="A112" s="15"/>
      <c r="B112" s="252"/>
      <c r="C112" s="253"/>
      <c r="D112" s="231" t="s">
        <v>160</v>
      </c>
      <c r="E112" s="254" t="s">
        <v>19</v>
      </c>
      <c r="F112" s="255" t="s">
        <v>182</v>
      </c>
      <c r="G112" s="253"/>
      <c r="H112" s="254" t="s">
        <v>19</v>
      </c>
      <c r="I112" s="256"/>
      <c r="J112" s="253"/>
      <c r="K112" s="253"/>
      <c r="L112" s="257"/>
      <c r="M112" s="258"/>
      <c r="N112" s="259"/>
      <c r="O112" s="259"/>
      <c r="P112" s="259"/>
      <c r="Q112" s="259"/>
      <c r="R112" s="259"/>
      <c r="S112" s="259"/>
      <c r="T112" s="260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1" t="s">
        <v>160</v>
      </c>
      <c r="AU112" s="261" t="s">
        <v>81</v>
      </c>
      <c r="AV112" s="15" t="s">
        <v>79</v>
      </c>
      <c r="AW112" s="15" t="s">
        <v>33</v>
      </c>
      <c r="AX112" s="15" t="s">
        <v>71</v>
      </c>
      <c r="AY112" s="261" t="s">
        <v>124</v>
      </c>
    </row>
    <row r="113" s="13" customFormat="1">
      <c r="A113" s="13"/>
      <c r="B113" s="229"/>
      <c r="C113" s="230"/>
      <c r="D113" s="231" t="s">
        <v>160</v>
      </c>
      <c r="E113" s="232" t="s">
        <v>19</v>
      </c>
      <c r="F113" s="233" t="s">
        <v>183</v>
      </c>
      <c r="G113" s="230"/>
      <c r="H113" s="234">
        <v>0.14999999999999999</v>
      </c>
      <c r="I113" s="235"/>
      <c r="J113" s="230"/>
      <c r="K113" s="230"/>
      <c r="L113" s="236"/>
      <c r="M113" s="237"/>
      <c r="N113" s="238"/>
      <c r="O113" s="238"/>
      <c r="P113" s="238"/>
      <c r="Q113" s="238"/>
      <c r="R113" s="238"/>
      <c r="S113" s="238"/>
      <c r="T113" s="239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0" t="s">
        <v>160</v>
      </c>
      <c r="AU113" s="240" t="s">
        <v>81</v>
      </c>
      <c r="AV113" s="13" t="s">
        <v>81</v>
      </c>
      <c r="AW113" s="13" t="s">
        <v>33</v>
      </c>
      <c r="AX113" s="13" t="s">
        <v>71</v>
      </c>
      <c r="AY113" s="240" t="s">
        <v>124</v>
      </c>
    </row>
    <row r="114" s="14" customFormat="1">
      <c r="A114" s="14"/>
      <c r="B114" s="241"/>
      <c r="C114" s="242"/>
      <c r="D114" s="231" t="s">
        <v>160</v>
      </c>
      <c r="E114" s="243" t="s">
        <v>19</v>
      </c>
      <c r="F114" s="244" t="s">
        <v>162</v>
      </c>
      <c r="G114" s="242"/>
      <c r="H114" s="245">
        <v>1.2979999999999998</v>
      </c>
      <c r="I114" s="246"/>
      <c r="J114" s="242"/>
      <c r="K114" s="242"/>
      <c r="L114" s="247"/>
      <c r="M114" s="248"/>
      <c r="N114" s="249"/>
      <c r="O114" s="249"/>
      <c r="P114" s="249"/>
      <c r="Q114" s="249"/>
      <c r="R114" s="249"/>
      <c r="S114" s="249"/>
      <c r="T114" s="250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1" t="s">
        <v>160</v>
      </c>
      <c r="AU114" s="251" t="s">
        <v>81</v>
      </c>
      <c r="AV114" s="14" t="s">
        <v>130</v>
      </c>
      <c r="AW114" s="14" t="s">
        <v>33</v>
      </c>
      <c r="AX114" s="14" t="s">
        <v>79</v>
      </c>
      <c r="AY114" s="251" t="s">
        <v>124</v>
      </c>
    </row>
    <row r="115" s="2" customFormat="1" ht="24.15" customHeight="1">
      <c r="A115" s="40"/>
      <c r="B115" s="41"/>
      <c r="C115" s="206" t="s">
        <v>123</v>
      </c>
      <c r="D115" s="206" t="s">
        <v>127</v>
      </c>
      <c r="E115" s="207" t="s">
        <v>184</v>
      </c>
      <c r="F115" s="208" t="s">
        <v>185</v>
      </c>
      <c r="G115" s="209" t="s">
        <v>177</v>
      </c>
      <c r="H115" s="210">
        <v>1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42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130</v>
      </c>
      <c r="AT115" s="217" t="s">
        <v>127</v>
      </c>
      <c r="AU115" s="217" t="s">
        <v>81</v>
      </c>
      <c r="AY115" s="19" t="s">
        <v>124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79</v>
      </c>
      <c r="BK115" s="218">
        <f>ROUND(I115*H115,2)</f>
        <v>0</v>
      </c>
      <c r="BL115" s="19" t="s">
        <v>130</v>
      </c>
      <c r="BM115" s="217" t="s">
        <v>186</v>
      </c>
    </row>
    <row r="116" s="2" customFormat="1">
      <c r="A116" s="40"/>
      <c r="B116" s="41"/>
      <c r="C116" s="42"/>
      <c r="D116" s="224" t="s">
        <v>158</v>
      </c>
      <c r="E116" s="42"/>
      <c r="F116" s="225" t="s">
        <v>187</v>
      </c>
      <c r="G116" s="42"/>
      <c r="H116" s="42"/>
      <c r="I116" s="226"/>
      <c r="J116" s="42"/>
      <c r="K116" s="42"/>
      <c r="L116" s="46"/>
      <c r="M116" s="227"/>
      <c r="N116" s="228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158</v>
      </c>
      <c r="AU116" s="19" t="s">
        <v>81</v>
      </c>
    </row>
    <row r="117" s="15" customFormat="1">
      <c r="A117" s="15"/>
      <c r="B117" s="252"/>
      <c r="C117" s="253"/>
      <c r="D117" s="231" t="s">
        <v>160</v>
      </c>
      <c r="E117" s="254" t="s">
        <v>19</v>
      </c>
      <c r="F117" s="255" t="s">
        <v>188</v>
      </c>
      <c r="G117" s="253"/>
      <c r="H117" s="254" t="s">
        <v>19</v>
      </c>
      <c r="I117" s="256"/>
      <c r="J117" s="253"/>
      <c r="K117" s="253"/>
      <c r="L117" s="257"/>
      <c r="M117" s="258"/>
      <c r="N117" s="259"/>
      <c r="O117" s="259"/>
      <c r="P117" s="259"/>
      <c r="Q117" s="259"/>
      <c r="R117" s="259"/>
      <c r="S117" s="259"/>
      <c r="T117" s="260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61" t="s">
        <v>160</v>
      </c>
      <c r="AU117" s="261" t="s">
        <v>81</v>
      </c>
      <c r="AV117" s="15" t="s">
        <v>79</v>
      </c>
      <c r="AW117" s="15" t="s">
        <v>33</v>
      </c>
      <c r="AX117" s="15" t="s">
        <v>71</v>
      </c>
      <c r="AY117" s="261" t="s">
        <v>124</v>
      </c>
    </row>
    <row r="118" s="13" customFormat="1">
      <c r="A118" s="13"/>
      <c r="B118" s="229"/>
      <c r="C118" s="230"/>
      <c r="D118" s="231" t="s">
        <v>160</v>
      </c>
      <c r="E118" s="232" t="s">
        <v>19</v>
      </c>
      <c r="F118" s="233" t="s">
        <v>189</v>
      </c>
      <c r="G118" s="230"/>
      <c r="H118" s="234">
        <v>1</v>
      </c>
      <c r="I118" s="235"/>
      <c r="J118" s="230"/>
      <c r="K118" s="230"/>
      <c r="L118" s="236"/>
      <c r="M118" s="237"/>
      <c r="N118" s="238"/>
      <c r="O118" s="238"/>
      <c r="P118" s="238"/>
      <c r="Q118" s="238"/>
      <c r="R118" s="238"/>
      <c r="S118" s="238"/>
      <c r="T118" s="239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0" t="s">
        <v>160</v>
      </c>
      <c r="AU118" s="240" t="s">
        <v>81</v>
      </c>
      <c r="AV118" s="13" t="s">
        <v>81</v>
      </c>
      <c r="AW118" s="13" t="s">
        <v>33</v>
      </c>
      <c r="AX118" s="13" t="s">
        <v>71</v>
      </c>
      <c r="AY118" s="240" t="s">
        <v>124</v>
      </c>
    </row>
    <row r="119" s="14" customFormat="1">
      <c r="A119" s="14"/>
      <c r="B119" s="241"/>
      <c r="C119" s="242"/>
      <c r="D119" s="231" t="s">
        <v>160</v>
      </c>
      <c r="E119" s="243" t="s">
        <v>19</v>
      </c>
      <c r="F119" s="244" t="s">
        <v>162</v>
      </c>
      <c r="G119" s="242"/>
      <c r="H119" s="245">
        <v>1</v>
      </c>
      <c r="I119" s="246"/>
      <c r="J119" s="242"/>
      <c r="K119" s="242"/>
      <c r="L119" s="247"/>
      <c r="M119" s="248"/>
      <c r="N119" s="249"/>
      <c r="O119" s="249"/>
      <c r="P119" s="249"/>
      <c r="Q119" s="249"/>
      <c r="R119" s="249"/>
      <c r="S119" s="249"/>
      <c r="T119" s="250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1" t="s">
        <v>160</v>
      </c>
      <c r="AU119" s="251" t="s">
        <v>81</v>
      </c>
      <c r="AV119" s="14" t="s">
        <v>130</v>
      </c>
      <c r="AW119" s="14" t="s">
        <v>33</v>
      </c>
      <c r="AX119" s="14" t="s">
        <v>79</v>
      </c>
      <c r="AY119" s="251" t="s">
        <v>124</v>
      </c>
    </row>
    <row r="120" s="2" customFormat="1" ht="33" customHeight="1">
      <c r="A120" s="40"/>
      <c r="B120" s="41"/>
      <c r="C120" s="206" t="s">
        <v>139</v>
      </c>
      <c r="D120" s="206" t="s">
        <v>127</v>
      </c>
      <c r="E120" s="207" t="s">
        <v>190</v>
      </c>
      <c r="F120" s="208" t="s">
        <v>191</v>
      </c>
      <c r="G120" s="209" t="s">
        <v>177</v>
      </c>
      <c r="H120" s="210">
        <v>2</v>
      </c>
      <c r="I120" s="211"/>
      <c r="J120" s="212">
        <f>ROUND(I120*H120,2)</f>
        <v>0</v>
      </c>
      <c r="K120" s="208" t="s">
        <v>157</v>
      </c>
      <c r="L120" s="46"/>
      <c r="M120" s="213" t="s">
        <v>19</v>
      </c>
      <c r="N120" s="214" t="s">
        <v>42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130</v>
      </c>
      <c r="AT120" s="217" t="s">
        <v>127</v>
      </c>
      <c r="AU120" s="217" t="s">
        <v>81</v>
      </c>
      <c r="AY120" s="19" t="s">
        <v>124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79</v>
      </c>
      <c r="BK120" s="218">
        <f>ROUND(I120*H120,2)</f>
        <v>0</v>
      </c>
      <c r="BL120" s="19" t="s">
        <v>130</v>
      </c>
      <c r="BM120" s="217" t="s">
        <v>8</v>
      </c>
    </row>
    <row r="121" s="2" customFormat="1">
      <c r="A121" s="40"/>
      <c r="B121" s="41"/>
      <c r="C121" s="42"/>
      <c r="D121" s="224" t="s">
        <v>158</v>
      </c>
      <c r="E121" s="42"/>
      <c r="F121" s="225" t="s">
        <v>192</v>
      </c>
      <c r="G121" s="42"/>
      <c r="H121" s="42"/>
      <c r="I121" s="226"/>
      <c r="J121" s="42"/>
      <c r="K121" s="42"/>
      <c r="L121" s="46"/>
      <c r="M121" s="227"/>
      <c r="N121" s="228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158</v>
      </c>
      <c r="AU121" s="19" t="s">
        <v>81</v>
      </c>
    </row>
    <row r="122" s="15" customFormat="1">
      <c r="A122" s="15"/>
      <c r="B122" s="252"/>
      <c r="C122" s="253"/>
      <c r="D122" s="231" t="s">
        <v>160</v>
      </c>
      <c r="E122" s="254" t="s">
        <v>19</v>
      </c>
      <c r="F122" s="255" t="s">
        <v>193</v>
      </c>
      <c r="G122" s="253"/>
      <c r="H122" s="254" t="s">
        <v>19</v>
      </c>
      <c r="I122" s="256"/>
      <c r="J122" s="253"/>
      <c r="K122" s="253"/>
      <c r="L122" s="257"/>
      <c r="M122" s="258"/>
      <c r="N122" s="259"/>
      <c r="O122" s="259"/>
      <c r="P122" s="259"/>
      <c r="Q122" s="259"/>
      <c r="R122" s="259"/>
      <c r="S122" s="259"/>
      <c r="T122" s="260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1" t="s">
        <v>160</v>
      </c>
      <c r="AU122" s="261" t="s">
        <v>81</v>
      </c>
      <c r="AV122" s="15" t="s">
        <v>79</v>
      </c>
      <c r="AW122" s="15" t="s">
        <v>33</v>
      </c>
      <c r="AX122" s="15" t="s">
        <v>71</v>
      </c>
      <c r="AY122" s="261" t="s">
        <v>124</v>
      </c>
    </row>
    <row r="123" s="13" customFormat="1">
      <c r="A123" s="13"/>
      <c r="B123" s="229"/>
      <c r="C123" s="230"/>
      <c r="D123" s="231" t="s">
        <v>160</v>
      </c>
      <c r="E123" s="232" t="s">
        <v>19</v>
      </c>
      <c r="F123" s="233" t="s">
        <v>194</v>
      </c>
      <c r="G123" s="230"/>
      <c r="H123" s="234">
        <v>2</v>
      </c>
      <c r="I123" s="235"/>
      <c r="J123" s="230"/>
      <c r="K123" s="230"/>
      <c r="L123" s="236"/>
      <c r="M123" s="237"/>
      <c r="N123" s="238"/>
      <c r="O123" s="238"/>
      <c r="P123" s="238"/>
      <c r="Q123" s="238"/>
      <c r="R123" s="238"/>
      <c r="S123" s="238"/>
      <c r="T123" s="239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0" t="s">
        <v>160</v>
      </c>
      <c r="AU123" s="240" t="s">
        <v>81</v>
      </c>
      <c r="AV123" s="13" t="s">
        <v>81</v>
      </c>
      <c r="AW123" s="13" t="s">
        <v>33</v>
      </c>
      <c r="AX123" s="13" t="s">
        <v>71</v>
      </c>
      <c r="AY123" s="240" t="s">
        <v>124</v>
      </c>
    </row>
    <row r="124" s="14" customFormat="1">
      <c r="A124" s="14"/>
      <c r="B124" s="241"/>
      <c r="C124" s="242"/>
      <c r="D124" s="231" t="s">
        <v>160</v>
      </c>
      <c r="E124" s="243" t="s">
        <v>19</v>
      </c>
      <c r="F124" s="244" t="s">
        <v>162</v>
      </c>
      <c r="G124" s="242"/>
      <c r="H124" s="245">
        <v>2</v>
      </c>
      <c r="I124" s="246"/>
      <c r="J124" s="242"/>
      <c r="K124" s="242"/>
      <c r="L124" s="247"/>
      <c r="M124" s="248"/>
      <c r="N124" s="249"/>
      <c r="O124" s="249"/>
      <c r="P124" s="249"/>
      <c r="Q124" s="249"/>
      <c r="R124" s="249"/>
      <c r="S124" s="249"/>
      <c r="T124" s="25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1" t="s">
        <v>160</v>
      </c>
      <c r="AU124" s="251" t="s">
        <v>81</v>
      </c>
      <c r="AV124" s="14" t="s">
        <v>130</v>
      </c>
      <c r="AW124" s="14" t="s">
        <v>33</v>
      </c>
      <c r="AX124" s="14" t="s">
        <v>79</v>
      </c>
      <c r="AY124" s="251" t="s">
        <v>124</v>
      </c>
    </row>
    <row r="125" s="2" customFormat="1" ht="37.8" customHeight="1">
      <c r="A125" s="40"/>
      <c r="B125" s="41"/>
      <c r="C125" s="206" t="s">
        <v>195</v>
      </c>
      <c r="D125" s="206" t="s">
        <v>127</v>
      </c>
      <c r="E125" s="207" t="s">
        <v>196</v>
      </c>
      <c r="F125" s="208" t="s">
        <v>197</v>
      </c>
      <c r="G125" s="209" t="s">
        <v>177</v>
      </c>
      <c r="H125" s="210">
        <v>1.298</v>
      </c>
      <c r="I125" s="211"/>
      <c r="J125" s="212">
        <f>ROUND(I125*H125,2)</f>
        <v>0</v>
      </c>
      <c r="K125" s="208" t="s">
        <v>157</v>
      </c>
      <c r="L125" s="46"/>
      <c r="M125" s="213" t="s">
        <v>19</v>
      </c>
      <c r="N125" s="214" t="s">
        <v>42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130</v>
      </c>
      <c r="AT125" s="217" t="s">
        <v>127</v>
      </c>
      <c r="AU125" s="217" t="s">
        <v>81</v>
      </c>
      <c r="AY125" s="19" t="s">
        <v>124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79</v>
      </c>
      <c r="BK125" s="218">
        <f>ROUND(I125*H125,2)</f>
        <v>0</v>
      </c>
      <c r="BL125" s="19" t="s">
        <v>130</v>
      </c>
      <c r="BM125" s="217" t="s">
        <v>198</v>
      </c>
    </row>
    <row r="126" s="2" customFormat="1">
      <c r="A126" s="40"/>
      <c r="B126" s="41"/>
      <c r="C126" s="42"/>
      <c r="D126" s="224" t="s">
        <v>158</v>
      </c>
      <c r="E126" s="42"/>
      <c r="F126" s="225" t="s">
        <v>199</v>
      </c>
      <c r="G126" s="42"/>
      <c r="H126" s="42"/>
      <c r="I126" s="226"/>
      <c r="J126" s="42"/>
      <c r="K126" s="42"/>
      <c r="L126" s="46"/>
      <c r="M126" s="227"/>
      <c r="N126" s="228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158</v>
      </c>
      <c r="AU126" s="19" t="s">
        <v>81</v>
      </c>
    </row>
    <row r="127" s="15" customFormat="1">
      <c r="A127" s="15"/>
      <c r="B127" s="252"/>
      <c r="C127" s="253"/>
      <c r="D127" s="231" t="s">
        <v>160</v>
      </c>
      <c r="E127" s="254" t="s">
        <v>19</v>
      </c>
      <c r="F127" s="255" t="s">
        <v>200</v>
      </c>
      <c r="G127" s="253"/>
      <c r="H127" s="254" t="s">
        <v>19</v>
      </c>
      <c r="I127" s="256"/>
      <c r="J127" s="253"/>
      <c r="K127" s="253"/>
      <c r="L127" s="257"/>
      <c r="M127" s="258"/>
      <c r="N127" s="259"/>
      <c r="O127" s="259"/>
      <c r="P127" s="259"/>
      <c r="Q127" s="259"/>
      <c r="R127" s="259"/>
      <c r="S127" s="259"/>
      <c r="T127" s="260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1" t="s">
        <v>160</v>
      </c>
      <c r="AU127" s="261" t="s">
        <v>81</v>
      </c>
      <c r="AV127" s="15" t="s">
        <v>79</v>
      </c>
      <c r="AW127" s="15" t="s">
        <v>33</v>
      </c>
      <c r="AX127" s="15" t="s">
        <v>71</v>
      </c>
      <c r="AY127" s="261" t="s">
        <v>124</v>
      </c>
    </row>
    <row r="128" s="13" customFormat="1">
      <c r="A128" s="13"/>
      <c r="B128" s="229"/>
      <c r="C128" s="230"/>
      <c r="D128" s="231" t="s">
        <v>160</v>
      </c>
      <c r="E128" s="232" t="s">
        <v>19</v>
      </c>
      <c r="F128" s="233" t="s">
        <v>201</v>
      </c>
      <c r="G128" s="230"/>
      <c r="H128" s="234">
        <v>1.298</v>
      </c>
      <c r="I128" s="235"/>
      <c r="J128" s="230"/>
      <c r="K128" s="230"/>
      <c r="L128" s="236"/>
      <c r="M128" s="237"/>
      <c r="N128" s="238"/>
      <c r="O128" s="238"/>
      <c r="P128" s="238"/>
      <c r="Q128" s="238"/>
      <c r="R128" s="238"/>
      <c r="S128" s="238"/>
      <c r="T128" s="23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0" t="s">
        <v>160</v>
      </c>
      <c r="AU128" s="240" t="s">
        <v>81</v>
      </c>
      <c r="AV128" s="13" t="s">
        <v>81</v>
      </c>
      <c r="AW128" s="13" t="s">
        <v>33</v>
      </c>
      <c r="AX128" s="13" t="s">
        <v>71</v>
      </c>
      <c r="AY128" s="240" t="s">
        <v>124</v>
      </c>
    </row>
    <row r="129" s="14" customFormat="1">
      <c r="A129" s="14"/>
      <c r="B129" s="241"/>
      <c r="C129" s="242"/>
      <c r="D129" s="231" t="s">
        <v>160</v>
      </c>
      <c r="E129" s="243" t="s">
        <v>19</v>
      </c>
      <c r="F129" s="244" t="s">
        <v>162</v>
      </c>
      <c r="G129" s="242"/>
      <c r="H129" s="245">
        <v>1.298</v>
      </c>
      <c r="I129" s="246"/>
      <c r="J129" s="242"/>
      <c r="K129" s="242"/>
      <c r="L129" s="247"/>
      <c r="M129" s="248"/>
      <c r="N129" s="249"/>
      <c r="O129" s="249"/>
      <c r="P129" s="249"/>
      <c r="Q129" s="249"/>
      <c r="R129" s="249"/>
      <c r="S129" s="249"/>
      <c r="T129" s="250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1" t="s">
        <v>160</v>
      </c>
      <c r="AU129" s="251" t="s">
        <v>81</v>
      </c>
      <c r="AV129" s="14" t="s">
        <v>130</v>
      </c>
      <c r="AW129" s="14" t="s">
        <v>33</v>
      </c>
      <c r="AX129" s="14" t="s">
        <v>79</v>
      </c>
      <c r="AY129" s="251" t="s">
        <v>124</v>
      </c>
    </row>
    <row r="130" s="2" customFormat="1" ht="37.8" customHeight="1">
      <c r="A130" s="40"/>
      <c r="B130" s="41"/>
      <c r="C130" s="206" t="s">
        <v>178</v>
      </c>
      <c r="D130" s="206" t="s">
        <v>127</v>
      </c>
      <c r="E130" s="207" t="s">
        <v>202</v>
      </c>
      <c r="F130" s="208" t="s">
        <v>203</v>
      </c>
      <c r="G130" s="209" t="s">
        <v>177</v>
      </c>
      <c r="H130" s="210">
        <v>12.98</v>
      </c>
      <c r="I130" s="211"/>
      <c r="J130" s="212">
        <f>ROUND(I130*H130,2)</f>
        <v>0</v>
      </c>
      <c r="K130" s="208" t="s">
        <v>157</v>
      </c>
      <c r="L130" s="46"/>
      <c r="M130" s="213" t="s">
        <v>19</v>
      </c>
      <c r="N130" s="214" t="s">
        <v>42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130</v>
      </c>
      <c r="AT130" s="217" t="s">
        <v>127</v>
      </c>
      <c r="AU130" s="217" t="s">
        <v>81</v>
      </c>
      <c r="AY130" s="19" t="s">
        <v>124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79</v>
      </c>
      <c r="BK130" s="218">
        <f>ROUND(I130*H130,2)</f>
        <v>0</v>
      </c>
      <c r="BL130" s="19" t="s">
        <v>130</v>
      </c>
      <c r="BM130" s="217" t="s">
        <v>204</v>
      </c>
    </row>
    <row r="131" s="2" customFormat="1">
      <c r="A131" s="40"/>
      <c r="B131" s="41"/>
      <c r="C131" s="42"/>
      <c r="D131" s="224" t="s">
        <v>158</v>
      </c>
      <c r="E131" s="42"/>
      <c r="F131" s="225" t="s">
        <v>205</v>
      </c>
      <c r="G131" s="42"/>
      <c r="H131" s="42"/>
      <c r="I131" s="226"/>
      <c r="J131" s="42"/>
      <c r="K131" s="42"/>
      <c r="L131" s="46"/>
      <c r="M131" s="227"/>
      <c r="N131" s="228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158</v>
      </c>
      <c r="AU131" s="19" t="s">
        <v>81</v>
      </c>
    </row>
    <row r="132" s="15" customFormat="1">
      <c r="A132" s="15"/>
      <c r="B132" s="252"/>
      <c r="C132" s="253"/>
      <c r="D132" s="231" t="s">
        <v>160</v>
      </c>
      <c r="E132" s="254" t="s">
        <v>19</v>
      </c>
      <c r="F132" s="255" t="s">
        <v>206</v>
      </c>
      <c r="G132" s="253"/>
      <c r="H132" s="254" t="s">
        <v>19</v>
      </c>
      <c r="I132" s="256"/>
      <c r="J132" s="253"/>
      <c r="K132" s="253"/>
      <c r="L132" s="257"/>
      <c r="M132" s="258"/>
      <c r="N132" s="259"/>
      <c r="O132" s="259"/>
      <c r="P132" s="259"/>
      <c r="Q132" s="259"/>
      <c r="R132" s="259"/>
      <c r="S132" s="259"/>
      <c r="T132" s="260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1" t="s">
        <v>160</v>
      </c>
      <c r="AU132" s="261" t="s">
        <v>81</v>
      </c>
      <c r="AV132" s="15" t="s">
        <v>79</v>
      </c>
      <c r="AW132" s="15" t="s">
        <v>33</v>
      </c>
      <c r="AX132" s="15" t="s">
        <v>71</v>
      </c>
      <c r="AY132" s="261" t="s">
        <v>124</v>
      </c>
    </row>
    <row r="133" s="13" customFormat="1">
      <c r="A133" s="13"/>
      <c r="B133" s="229"/>
      <c r="C133" s="230"/>
      <c r="D133" s="231" t="s">
        <v>160</v>
      </c>
      <c r="E133" s="232" t="s">
        <v>19</v>
      </c>
      <c r="F133" s="233" t="s">
        <v>207</v>
      </c>
      <c r="G133" s="230"/>
      <c r="H133" s="234">
        <v>12.98</v>
      </c>
      <c r="I133" s="235"/>
      <c r="J133" s="230"/>
      <c r="K133" s="230"/>
      <c r="L133" s="236"/>
      <c r="M133" s="237"/>
      <c r="N133" s="238"/>
      <c r="O133" s="238"/>
      <c r="P133" s="238"/>
      <c r="Q133" s="238"/>
      <c r="R133" s="238"/>
      <c r="S133" s="238"/>
      <c r="T133" s="23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0" t="s">
        <v>160</v>
      </c>
      <c r="AU133" s="240" t="s">
        <v>81</v>
      </c>
      <c r="AV133" s="13" t="s">
        <v>81</v>
      </c>
      <c r="AW133" s="13" t="s">
        <v>33</v>
      </c>
      <c r="AX133" s="13" t="s">
        <v>71</v>
      </c>
      <c r="AY133" s="240" t="s">
        <v>124</v>
      </c>
    </row>
    <row r="134" s="14" customFormat="1">
      <c r="A134" s="14"/>
      <c r="B134" s="241"/>
      <c r="C134" s="242"/>
      <c r="D134" s="231" t="s">
        <v>160</v>
      </c>
      <c r="E134" s="243" t="s">
        <v>19</v>
      </c>
      <c r="F134" s="244" t="s">
        <v>162</v>
      </c>
      <c r="G134" s="242"/>
      <c r="H134" s="245">
        <v>12.98</v>
      </c>
      <c r="I134" s="246"/>
      <c r="J134" s="242"/>
      <c r="K134" s="242"/>
      <c r="L134" s="247"/>
      <c r="M134" s="248"/>
      <c r="N134" s="249"/>
      <c r="O134" s="249"/>
      <c r="P134" s="249"/>
      <c r="Q134" s="249"/>
      <c r="R134" s="249"/>
      <c r="S134" s="249"/>
      <c r="T134" s="25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1" t="s">
        <v>160</v>
      </c>
      <c r="AU134" s="251" t="s">
        <v>81</v>
      </c>
      <c r="AV134" s="14" t="s">
        <v>130</v>
      </c>
      <c r="AW134" s="14" t="s">
        <v>33</v>
      </c>
      <c r="AX134" s="14" t="s">
        <v>79</v>
      </c>
      <c r="AY134" s="251" t="s">
        <v>124</v>
      </c>
    </row>
    <row r="135" s="2" customFormat="1" ht="24.15" customHeight="1">
      <c r="A135" s="40"/>
      <c r="B135" s="41"/>
      <c r="C135" s="206" t="s">
        <v>208</v>
      </c>
      <c r="D135" s="206" t="s">
        <v>127</v>
      </c>
      <c r="E135" s="207" t="s">
        <v>209</v>
      </c>
      <c r="F135" s="208" t="s">
        <v>210</v>
      </c>
      <c r="G135" s="209" t="s">
        <v>177</v>
      </c>
      <c r="H135" s="210">
        <v>1</v>
      </c>
      <c r="I135" s="211"/>
      <c r="J135" s="212">
        <f>ROUND(I135*H135,2)</f>
        <v>0</v>
      </c>
      <c r="K135" s="208" t="s">
        <v>157</v>
      </c>
      <c r="L135" s="46"/>
      <c r="M135" s="213" t="s">
        <v>19</v>
      </c>
      <c r="N135" s="214" t="s">
        <v>42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130</v>
      </c>
      <c r="AT135" s="217" t="s">
        <v>127</v>
      </c>
      <c r="AU135" s="217" t="s">
        <v>81</v>
      </c>
      <c r="AY135" s="19" t="s">
        <v>124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79</v>
      </c>
      <c r="BK135" s="218">
        <f>ROUND(I135*H135,2)</f>
        <v>0</v>
      </c>
      <c r="BL135" s="19" t="s">
        <v>130</v>
      </c>
      <c r="BM135" s="217" t="s">
        <v>211</v>
      </c>
    </row>
    <row r="136" s="2" customFormat="1">
      <c r="A136" s="40"/>
      <c r="B136" s="41"/>
      <c r="C136" s="42"/>
      <c r="D136" s="224" t="s">
        <v>158</v>
      </c>
      <c r="E136" s="42"/>
      <c r="F136" s="225" t="s">
        <v>212</v>
      </c>
      <c r="G136" s="42"/>
      <c r="H136" s="42"/>
      <c r="I136" s="226"/>
      <c r="J136" s="42"/>
      <c r="K136" s="42"/>
      <c r="L136" s="46"/>
      <c r="M136" s="227"/>
      <c r="N136" s="228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158</v>
      </c>
      <c r="AU136" s="19" t="s">
        <v>81</v>
      </c>
    </row>
    <row r="137" s="15" customFormat="1">
      <c r="A137" s="15"/>
      <c r="B137" s="252"/>
      <c r="C137" s="253"/>
      <c r="D137" s="231" t="s">
        <v>160</v>
      </c>
      <c r="E137" s="254" t="s">
        <v>19</v>
      </c>
      <c r="F137" s="255" t="s">
        <v>213</v>
      </c>
      <c r="G137" s="253"/>
      <c r="H137" s="254" t="s">
        <v>19</v>
      </c>
      <c r="I137" s="256"/>
      <c r="J137" s="253"/>
      <c r="K137" s="253"/>
      <c r="L137" s="257"/>
      <c r="M137" s="258"/>
      <c r="N137" s="259"/>
      <c r="O137" s="259"/>
      <c r="P137" s="259"/>
      <c r="Q137" s="259"/>
      <c r="R137" s="259"/>
      <c r="S137" s="259"/>
      <c r="T137" s="260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1" t="s">
        <v>160</v>
      </c>
      <c r="AU137" s="261" t="s">
        <v>81</v>
      </c>
      <c r="AV137" s="15" t="s">
        <v>79</v>
      </c>
      <c r="AW137" s="15" t="s">
        <v>33</v>
      </c>
      <c r="AX137" s="15" t="s">
        <v>71</v>
      </c>
      <c r="AY137" s="261" t="s">
        <v>124</v>
      </c>
    </row>
    <row r="138" s="13" customFormat="1">
      <c r="A138" s="13"/>
      <c r="B138" s="229"/>
      <c r="C138" s="230"/>
      <c r="D138" s="231" t="s">
        <v>160</v>
      </c>
      <c r="E138" s="232" t="s">
        <v>19</v>
      </c>
      <c r="F138" s="233" t="s">
        <v>79</v>
      </c>
      <c r="G138" s="230"/>
      <c r="H138" s="234">
        <v>1</v>
      </c>
      <c r="I138" s="235"/>
      <c r="J138" s="230"/>
      <c r="K138" s="230"/>
      <c r="L138" s="236"/>
      <c r="M138" s="237"/>
      <c r="N138" s="238"/>
      <c r="O138" s="238"/>
      <c r="P138" s="238"/>
      <c r="Q138" s="238"/>
      <c r="R138" s="238"/>
      <c r="S138" s="238"/>
      <c r="T138" s="23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0" t="s">
        <v>160</v>
      </c>
      <c r="AU138" s="240" t="s">
        <v>81</v>
      </c>
      <c r="AV138" s="13" t="s">
        <v>81</v>
      </c>
      <c r="AW138" s="13" t="s">
        <v>33</v>
      </c>
      <c r="AX138" s="13" t="s">
        <v>71</v>
      </c>
      <c r="AY138" s="240" t="s">
        <v>124</v>
      </c>
    </row>
    <row r="139" s="14" customFormat="1">
      <c r="A139" s="14"/>
      <c r="B139" s="241"/>
      <c r="C139" s="242"/>
      <c r="D139" s="231" t="s">
        <v>160</v>
      </c>
      <c r="E139" s="243" t="s">
        <v>19</v>
      </c>
      <c r="F139" s="244" t="s">
        <v>162</v>
      </c>
      <c r="G139" s="242"/>
      <c r="H139" s="245">
        <v>1</v>
      </c>
      <c r="I139" s="246"/>
      <c r="J139" s="242"/>
      <c r="K139" s="242"/>
      <c r="L139" s="247"/>
      <c r="M139" s="248"/>
      <c r="N139" s="249"/>
      <c r="O139" s="249"/>
      <c r="P139" s="249"/>
      <c r="Q139" s="249"/>
      <c r="R139" s="249"/>
      <c r="S139" s="249"/>
      <c r="T139" s="25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1" t="s">
        <v>160</v>
      </c>
      <c r="AU139" s="251" t="s">
        <v>81</v>
      </c>
      <c r="AV139" s="14" t="s">
        <v>130</v>
      </c>
      <c r="AW139" s="14" t="s">
        <v>33</v>
      </c>
      <c r="AX139" s="14" t="s">
        <v>79</v>
      </c>
      <c r="AY139" s="251" t="s">
        <v>124</v>
      </c>
    </row>
    <row r="140" s="2" customFormat="1" ht="24.15" customHeight="1">
      <c r="A140" s="40"/>
      <c r="B140" s="41"/>
      <c r="C140" s="206" t="s">
        <v>186</v>
      </c>
      <c r="D140" s="206" t="s">
        <v>127</v>
      </c>
      <c r="E140" s="207" t="s">
        <v>214</v>
      </c>
      <c r="F140" s="208" t="s">
        <v>215</v>
      </c>
      <c r="G140" s="209" t="s">
        <v>216</v>
      </c>
      <c r="H140" s="210">
        <v>2.077</v>
      </c>
      <c r="I140" s="211"/>
      <c r="J140" s="212">
        <f>ROUND(I140*H140,2)</f>
        <v>0</v>
      </c>
      <c r="K140" s="208" t="s">
        <v>157</v>
      </c>
      <c r="L140" s="46"/>
      <c r="M140" s="213" t="s">
        <v>19</v>
      </c>
      <c r="N140" s="214" t="s">
        <v>42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130</v>
      </c>
      <c r="AT140" s="217" t="s">
        <v>127</v>
      </c>
      <c r="AU140" s="217" t="s">
        <v>81</v>
      </c>
      <c r="AY140" s="19" t="s">
        <v>124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79</v>
      </c>
      <c r="BK140" s="218">
        <f>ROUND(I140*H140,2)</f>
        <v>0</v>
      </c>
      <c r="BL140" s="19" t="s">
        <v>130</v>
      </c>
      <c r="BM140" s="217" t="s">
        <v>217</v>
      </c>
    </row>
    <row r="141" s="2" customFormat="1">
      <c r="A141" s="40"/>
      <c r="B141" s="41"/>
      <c r="C141" s="42"/>
      <c r="D141" s="224" t="s">
        <v>158</v>
      </c>
      <c r="E141" s="42"/>
      <c r="F141" s="225" t="s">
        <v>218</v>
      </c>
      <c r="G141" s="42"/>
      <c r="H141" s="42"/>
      <c r="I141" s="226"/>
      <c r="J141" s="42"/>
      <c r="K141" s="42"/>
      <c r="L141" s="46"/>
      <c r="M141" s="227"/>
      <c r="N141" s="228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158</v>
      </c>
      <c r="AU141" s="19" t="s">
        <v>81</v>
      </c>
    </row>
    <row r="142" s="13" customFormat="1">
      <c r="A142" s="13"/>
      <c r="B142" s="229"/>
      <c r="C142" s="230"/>
      <c r="D142" s="231" t="s">
        <v>160</v>
      </c>
      <c r="E142" s="232" t="s">
        <v>19</v>
      </c>
      <c r="F142" s="233" t="s">
        <v>219</v>
      </c>
      <c r="G142" s="230"/>
      <c r="H142" s="234">
        <v>2.077</v>
      </c>
      <c r="I142" s="235"/>
      <c r="J142" s="230"/>
      <c r="K142" s="230"/>
      <c r="L142" s="236"/>
      <c r="M142" s="237"/>
      <c r="N142" s="238"/>
      <c r="O142" s="238"/>
      <c r="P142" s="238"/>
      <c r="Q142" s="238"/>
      <c r="R142" s="238"/>
      <c r="S142" s="238"/>
      <c r="T142" s="23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0" t="s">
        <v>160</v>
      </c>
      <c r="AU142" s="240" t="s">
        <v>81</v>
      </c>
      <c r="AV142" s="13" t="s">
        <v>81</v>
      </c>
      <c r="AW142" s="13" t="s">
        <v>33</v>
      </c>
      <c r="AX142" s="13" t="s">
        <v>71</v>
      </c>
      <c r="AY142" s="240" t="s">
        <v>124</v>
      </c>
    </row>
    <row r="143" s="14" customFormat="1">
      <c r="A143" s="14"/>
      <c r="B143" s="241"/>
      <c r="C143" s="242"/>
      <c r="D143" s="231" t="s">
        <v>160</v>
      </c>
      <c r="E143" s="243" t="s">
        <v>19</v>
      </c>
      <c r="F143" s="244" t="s">
        <v>162</v>
      </c>
      <c r="G143" s="242"/>
      <c r="H143" s="245">
        <v>2.077</v>
      </c>
      <c r="I143" s="246"/>
      <c r="J143" s="242"/>
      <c r="K143" s="242"/>
      <c r="L143" s="247"/>
      <c r="M143" s="248"/>
      <c r="N143" s="249"/>
      <c r="O143" s="249"/>
      <c r="P143" s="249"/>
      <c r="Q143" s="249"/>
      <c r="R143" s="249"/>
      <c r="S143" s="249"/>
      <c r="T143" s="25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1" t="s">
        <v>160</v>
      </c>
      <c r="AU143" s="251" t="s">
        <v>81</v>
      </c>
      <c r="AV143" s="14" t="s">
        <v>130</v>
      </c>
      <c r="AW143" s="14" t="s">
        <v>33</v>
      </c>
      <c r="AX143" s="14" t="s">
        <v>79</v>
      </c>
      <c r="AY143" s="251" t="s">
        <v>124</v>
      </c>
    </row>
    <row r="144" s="2" customFormat="1" ht="24.15" customHeight="1">
      <c r="A144" s="40"/>
      <c r="B144" s="41"/>
      <c r="C144" s="206" t="s">
        <v>220</v>
      </c>
      <c r="D144" s="206" t="s">
        <v>127</v>
      </c>
      <c r="E144" s="207" t="s">
        <v>221</v>
      </c>
      <c r="F144" s="208" t="s">
        <v>222</v>
      </c>
      <c r="G144" s="209" t="s">
        <v>177</v>
      </c>
      <c r="H144" s="210">
        <v>1</v>
      </c>
      <c r="I144" s="211"/>
      <c r="J144" s="212">
        <f>ROUND(I144*H144,2)</f>
        <v>0</v>
      </c>
      <c r="K144" s="208" t="s">
        <v>157</v>
      </c>
      <c r="L144" s="46"/>
      <c r="M144" s="213" t="s">
        <v>19</v>
      </c>
      <c r="N144" s="214" t="s">
        <v>42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130</v>
      </c>
      <c r="AT144" s="217" t="s">
        <v>127</v>
      </c>
      <c r="AU144" s="217" t="s">
        <v>81</v>
      </c>
      <c r="AY144" s="19" t="s">
        <v>124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79</v>
      </c>
      <c r="BK144" s="218">
        <f>ROUND(I144*H144,2)</f>
        <v>0</v>
      </c>
      <c r="BL144" s="19" t="s">
        <v>130</v>
      </c>
      <c r="BM144" s="217" t="s">
        <v>223</v>
      </c>
    </row>
    <row r="145" s="2" customFormat="1">
      <c r="A145" s="40"/>
      <c r="B145" s="41"/>
      <c r="C145" s="42"/>
      <c r="D145" s="224" t="s">
        <v>158</v>
      </c>
      <c r="E145" s="42"/>
      <c r="F145" s="225" t="s">
        <v>224</v>
      </c>
      <c r="G145" s="42"/>
      <c r="H145" s="42"/>
      <c r="I145" s="226"/>
      <c r="J145" s="42"/>
      <c r="K145" s="42"/>
      <c r="L145" s="46"/>
      <c r="M145" s="227"/>
      <c r="N145" s="228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158</v>
      </c>
      <c r="AU145" s="19" t="s">
        <v>81</v>
      </c>
    </row>
    <row r="146" s="15" customFormat="1">
      <c r="A146" s="15"/>
      <c r="B146" s="252"/>
      <c r="C146" s="253"/>
      <c r="D146" s="231" t="s">
        <v>160</v>
      </c>
      <c r="E146" s="254" t="s">
        <v>19</v>
      </c>
      <c r="F146" s="255" t="s">
        <v>188</v>
      </c>
      <c r="G146" s="253"/>
      <c r="H146" s="254" t="s">
        <v>19</v>
      </c>
      <c r="I146" s="256"/>
      <c r="J146" s="253"/>
      <c r="K146" s="253"/>
      <c r="L146" s="257"/>
      <c r="M146" s="258"/>
      <c r="N146" s="259"/>
      <c r="O146" s="259"/>
      <c r="P146" s="259"/>
      <c r="Q146" s="259"/>
      <c r="R146" s="259"/>
      <c r="S146" s="259"/>
      <c r="T146" s="260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1" t="s">
        <v>160</v>
      </c>
      <c r="AU146" s="261" t="s">
        <v>81</v>
      </c>
      <c r="AV146" s="15" t="s">
        <v>79</v>
      </c>
      <c r="AW146" s="15" t="s">
        <v>33</v>
      </c>
      <c r="AX146" s="15" t="s">
        <v>71</v>
      </c>
      <c r="AY146" s="261" t="s">
        <v>124</v>
      </c>
    </row>
    <row r="147" s="13" customFormat="1">
      <c r="A147" s="13"/>
      <c r="B147" s="229"/>
      <c r="C147" s="230"/>
      <c r="D147" s="231" t="s">
        <v>160</v>
      </c>
      <c r="E147" s="232" t="s">
        <v>19</v>
      </c>
      <c r="F147" s="233" t="s">
        <v>79</v>
      </c>
      <c r="G147" s="230"/>
      <c r="H147" s="234">
        <v>1</v>
      </c>
      <c r="I147" s="235"/>
      <c r="J147" s="230"/>
      <c r="K147" s="230"/>
      <c r="L147" s="236"/>
      <c r="M147" s="237"/>
      <c r="N147" s="238"/>
      <c r="O147" s="238"/>
      <c r="P147" s="238"/>
      <c r="Q147" s="238"/>
      <c r="R147" s="238"/>
      <c r="S147" s="238"/>
      <c r="T147" s="23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0" t="s">
        <v>160</v>
      </c>
      <c r="AU147" s="240" t="s">
        <v>81</v>
      </c>
      <c r="AV147" s="13" t="s">
        <v>81</v>
      </c>
      <c r="AW147" s="13" t="s">
        <v>33</v>
      </c>
      <c r="AX147" s="13" t="s">
        <v>71</v>
      </c>
      <c r="AY147" s="240" t="s">
        <v>124</v>
      </c>
    </row>
    <row r="148" s="14" customFormat="1">
      <c r="A148" s="14"/>
      <c r="B148" s="241"/>
      <c r="C148" s="242"/>
      <c r="D148" s="231" t="s">
        <v>160</v>
      </c>
      <c r="E148" s="243" t="s">
        <v>19</v>
      </c>
      <c r="F148" s="244" t="s">
        <v>162</v>
      </c>
      <c r="G148" s="242"/>
      <c r="H148" s="245">
        <v>1</v>
      </c>
      <c r="I148" s="246"/>
      <c r="J148" s="242"/>
      <c r="K148" s="242"/>
      <c r="L148" s="247"/>
      <c r="M148" s="248"/>
      <c r="N148" s="249"/>
      <c r="O148" s="249"/>
      <c r="P148" s="249"/>
      <c r="Q148" s="249"/>
      <c r="R148" s="249"/>
      <c r="S148" s="249"/>
      <c r="T148" s="25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1" t="s">
        <v>160</v>
      </c>
      <c r="AU148" s="251" t="s">
        <v>81</v>
      </c>
      <c r="AV148" s="14" t="s">
        <v>130</v>
      </c>
      <c r="AW148" s="14" t="s">
        <v>33</v>
      </c>
      <c r="AX148" s="14" t="s">
        <v>79</v>
      </c>
      <c r="AY148" s="251" t="s">
        <v>124</v>
      </c>
    </row>
    <row r="149" s="2" customFormat="1" ht="21.75" customHeight="1">
      <c r="A149" s="40"/>
      <c r="B149" s="41"/>
      <c r="C149" s="206" t="s">
        <v>8</v>
      </c>
      <c r="D149" s="206" t="s">
        <v>127</v>
      </c>
      <c r="E149" s="207" t="s">
        <v>225</v>
      </c>
      <c r="F149" s="208" t="s">
        <v>226</v>
      </c>
      <c r="G149" s="209" t="s">
        <v>156</v>
      </c>
      <c r="H149" s="210">
        <v>61.640000000000001</v>
      </c>
      <c r="I149" s="211"/>
      <c r="J149" s="212">
        <f>ROUND(I149*H149,2)</f>
        <v>0</v>
      </c>
      <c r="K149" s="208" t="s">
        <v>157</v>
      </c>
      <c r="L149" s="46"/>
      <c r="M149" s="213" t="s">
        <v>19</v>
      </c>
      <c r="N149" s="214" t="s">
        <v>42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130</v>
      </c>
      <c r="AT149" s="217" t="s">
        <v>127</v>
      </c>
      <c r="AU149" s="217" t="s">
        <v>81</v>
      </c>
      <c r="AY149" s="19" t="s">
        <v>124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79</v>
      </c>
      <c r="BK149" s="218">
        <f>ROUND(I149*H149,2)</f>
        <v>0</v>
      </c>
      <c r="BL149" s="19" t="s">
        <v>130</v>
      </c>
      <c r="BM149" s="217" t="s">
        <v>227</v>
      </c>
    </row>
    <row r="150" s="2" customFormat="1">
      <c r="A150" s="40"/>
      <c r="B150" s="41"/>
      <c r="C150" s="42"/>
      <c r="D150" s="224" t="s">
        <v>158</v>
      </c>
      <c r="E150" s="42"/>
      <c r="F150" s="225" t="s">
        <v>228</v>
      </c>
      <c r="G150" s="42"/>
      <c r="H150" s="42"/>
      <c r="I150" s="226"/>
      <c r="J150" s="42"/>
      <c r="K150" s="42"/>
      <c r="L150" s="46"/>
      <c r="M150" s="227"/>
      <c r="N150" s="228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158</v>
      </c>
      <c r="AU150" s="19" t="s">
        <v>81</v>
      </c>
    </row>
    <row r="151" s="15" customFormat="1">
      <c r="A151" s="15"/>
      <c r="B151" s="252"/>
      <c r="C151" s="253"/>
      <c r="D151" s="231" t="s">
        <v>160</v>
      </c>
      <c r="E151" s="254" t="s">
        <v>19</v>
      </c>
      <c r="F151" s="255" t="s">
        <v>229</v>
      </c>
      <c r="G151" s="253"/>
      <c r="H151" s="254" t="s">
        <v>19</v>
      </c>
      <c r="I151" s="256"/>
      <c r="J151" s="253"/>
      <c r="K151" s="253"/>
      <c r="L151" s="257"/>
      <c r="M151" s="258"/>
      <c r="N151" s="259"/>
      <c r="O151" s="259"/>
      <c r="P151" s="259"/>
      <c r="Q151" s="259"/>
      <c r="R151" s="259"/>
      <c r="S151" s="259"/>
      <c r="T151" s="260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1" t="s">
        <v>160</v>
      </c>
      <c r="AU151" s="261" t="s">
        <v>81</v>
      </c>
      <c r="AV151" s="15" t="s">
        <v>79</v>
      </c>
      <c r="AW151" s="15" t="s">
        <v>33</v>
      </c>
      <c r="AX151" s="15" t="s">
        <v>71</v>
      </c>
      <c r="AY151" s="261" t="s">
        <v>124</v>
      </c>
    </row>
    <row r="152" s="13" customFormat="1">
      <c r="A152" s="13"/>
      <c r="B152" s="229"/>
      <c r="C152" s="230"/>
      <c r="D152" s="231" t="s">
        <v>160</v>
      </c>
      <c r="E152" s="232" t="s">
        <v>19</v>
      </c>
      <c r="F152" s="233" t="s">
        <v>167</v>
      </c>
      <c r="G152" s="230"/>
      <c r="H152" s="234">
        <v>50.509999999999998</v>
      </c>
      <c r="I152" s="235"/>
      <c r="J152" s="230"/>
      <c r="K152" s="230"/>
      <c r="L152" s="236"/>
      <c r="M152" s="237"/>
      <c r="N152" s="238"/>
      <c r="O152" s="238"/>
      <c r="P152" s="238"/>
      <c r="Q152" s="238"/>
      <c r="R152" s="238"/>
      <c r="S152" s="238"/>
      <c r="T152" s="23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0" t="s">
        <v>160</v>
      </c>
      <c r="AU152" s="240" t="s">
        <v>81</v>
      </c>
      <c r="AV152" s="13" t="s">
        <v>81</v>
      </c>
      <c r="AW152" s="13" t="s">
        <v>33</v>
      </c>
      <c r="AX152" s="13" t="s">
        <v>71</v>
      </c>
      <c r="AY152" s="240" t="s">
        <v>124</v>
      </c>
    </row>
    <row r="153" s="15" customFormat="1">
      <c r="A153" s="15"/>
      <c r="B153" s="252"/>
      <c r="C153" s="253"/>
      <c r="D153" s="231" t="s">
        <v>160</v>
      </c>
      <c r="E153" s="254" t="s">
        <v>19</v>
      </c>
      <c r="F153" s="255" t="s">
        <v>230</v>
      </c>
      <c r="G153" s="253"/>
      <c r="H153" s="254" t="s">
        <v>19</v>
      </c>
      <c r="I153" s="256"/>
      <c r="J153" s="253"/>
      <c r="K153" s="253"/>
      <c r="L153" s="257"/>
      <c r="M153" s="258"/>
      <c r="N153" s="259"/>
      <c r="O153" s="259"/>
      <c r="P153" s="259"/>
      <c r="Q153" s="259"/>
      <c r="R153" s="259"/>
      <c r="S153" s="259"/>
      <c r="T153" s="260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1" t="s">
        <v>160</v>
      </c>
      <c r="AU153" s="261" t="s">
        <v>81</v>
      </c>
      <c r="AV153" s="15" t="s">
        <v>79</v>
      </c>
      <c r="AW153" s="15" t="s">
        <v>33</v>
      </c>
      <c r="AX153" s="15" t="s">
        <v>71</v>
      </c>
      <c r="AY153" s="261" t="s">
        <v>124</v>
      </c>
    </row>
    <row r="154" s="13" customFormat="1">
      <c r="A154" s="13"/>
      <c r="B154" s="229"/>
      <c r="C154" s="230"/>
      <c r="D154" s="231" t="s">
        <v>160</v>
      </c>
      <c r="E154" s="232" t="s">
        <v>19</v>
      </c>
      <c r="F154" s="233" t="s">
        <v>231</v>
      </c>
      <c r="G154" s="230"/>
      <c r="H154" s="234">
        <v>4.9000000000000004</v>
      </c>
      <c r="I154" s="235"/>
      <c r="J154" s="230"/>
      <c r="K154" s="230"/>
      <c r="L154" s="236"/>
      <c r="M154" s="237"/>
      <c r="N154" s="238"/>
      <c r="O154" s="238"/>
      <c r="P154" s="238"/>
      <c r="Q154" s="238"/>
      <c r="R154" s="238"/>
      <c r="S154" s="238"/>
      <c r="T154" s="23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0" t="s">
        <v>160</v>
      </c>
      <c r="AU154" s="240" t="s">
        <v>81</v>
      </c>
      <c r="AV154" s="13" t="s">
        <v>81</v>
      </c>
      <c r="AW154" s="13" t="s">
        <v>33</v>
      </c>
      <c r="AX154" s="13" t="s">
        <v>71</v>
      </c>
      <c r="AY154" s="240" t="s">
        <v>124</v>
      </c>
    </row>
    <row r="155" s="15" customFormat="1">
      <c r="A155" s="15"/>
      <c r="B155" s="252"/>
      <c r="C155" s="253"/>
      <c r="D155" s="231" t="s">
        <v>160</v>
      </c>
      <c r="E155" s="254" t="s">
        <v>19</v>
      </c>
      <c r="F155" s="255" t="s">
        <v>180</v>
      </c>
      <c r="G155" s="253"/>
      <c r="H155" s="254" t="s">
        <v>19</v>
      </c>
      <c r="I155" s="256"/>
      <c r="J155" s="253"/>
      <c r="K155" s="253"/>
      <c r="L155" s="257"/>
      <c r="M155" s="258"/>
      <c r="N155" s="259"/>
      <c r="O155" s="259"/>
      <c r="P155" s="259"/>
      <c r="Q155" s="259"/>
      <c r="R155" s="259"/>
      <c r="S155" s="259"/>
      <c r="T155" s="260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1" t="s">
        <v>160</v>
      </c>
      <c r="AU155" s="261" t="s">
        <v>81</v>
      </c>
      <c r="AV155" s="15" t="s">
        <v>79</v>
      </c>
      <c r="AW155" s="15" t="s">
        <v>33</v>
      </c>
      <c r="AX155" s="15" t="s">
        <v>71</v>
      </c>
      <c r="AY155" s="261" t="s">
        <v>124</v>
      </c>
    </row>
    <row r="156" s="13" customFormat="1">
      <c r="A156" s="13"/>
      <c r="B156" s="229"/>
      <c r="C156" s="230"/>
      <c r="D156" s="231" t="s">
        <v>160</v>
      </c>
      <c r="E156" s="232" t="s">
        <v>19</v>
      </c>
      <c r="F156" s="233" t="s">
        <v>232</v>
      </c>
      <c r="G156" s="230"/>
      <c r="H156" s="234">
        <v>1.53</v>
      </c>
      <c r="I156" s="235"/>
      <c r="J156" s="230"/>
      <c r="K156" s="230"/>
      <c r="L156" s="236"/>
      <c r="M156" s="237"/>
      <c r="N156" s="238"/>
      <c r="O156" s="238"/>
      <c r="P156" s="238"/>
      <c r="Q156" s="238"/>
      <c r="R156" s="238"/>
      <c r="S156" s="238"/>
      <c r="T156" s="23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0" t="s">
        <v>160</v>
      </c>
      <c r="AU156" s="240" t="s">
        <v>81</v>
      </c>
      <c r="AV156" s="13" t="s">
        <v>81</v>
      </c>
      <c r="AW156" s="13" t="s">
        <v>33</v>
      </c>
      <c r="AX156" s="13" t="s">
        <v>71</v>
      </c>
      <c r="AY156" s="240" t="s">
        <v>124</v>
      </c>
    </row>
    <row r="157" s="15" customFormat="1">
      <c r="A157" s="15"/>
      <c r="B157" s="252"/>
      <c r="C157" s="253"/>
      <c r="D157" s="231" t="s">
        <v>160</v>
      </c>
      <c r="E157" s="254" t="s">
        <v>19</v>
      </c>
      <c r="F157" s="255" t="s">
        <v>173</v>
      </c>
      <c r="G157" s="253"/>
      <c r="H157" s="254" t="s">
        <v>19</v>
      </c>
      <c r="I157" s="256"/>
      <c r="J157" s="253"/>
      <c r="K157" s="253"/>
      <c r="L157" s="257"/>
      <c r="M157" s="258"/>
      <c r="N157" s="259"/>
      <c r="O157" s="259"/>
      <c r="P157" s="259"/>
      <c r="Q157" s="259"/>
      <c r="R157" s="259"/>
      <c r="S157" s="259"/>
      <c r="T157" s="260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1" t="s">
        <v>160</v>
      </c>
      <c r="AU157" s="261" t="s">
        <v>81</v>
      </c>
      <c r="AV157" s="15" t="s">
        <v>79</v>
      </c>
      <c r="AW157" s="15" t="s">
        <v>33</v>
      </c>
      <c r="AX157" s="15" t="s">
        <v>71</v>
      </c>
      <c r="AY157" s="261" t="s">
        <v>124</v>
      </c>
    </row>
    <row r="158" s="13" customFormat="1">
      <c r="A158" s="13"/>
      <c r="B158" s="229"/>
      <c r="C158" s="230"/>
      <c r="D158" s="231" t="s">
        <v>160</v>
      </c>
      <c r="E158" s="232" t="s">
        <v>19</v>
      </c>
      <c r="F158" s="233" t="s">
        <v>174</v>
      </c>
      <c r="G158" s="230"/>
      <c r="H158" s="234">
        <v>4.7000000000000002</v>
      </c>
      <c r="I158" s="235"/>
      <c r="J158" s="230"/>
      <c r="K158" s="230"/>
      <c r="L158" s="236"/>
      <c r="M158" s="237"/>
      <c r="N158" s="238"/>
      <c r="O158" s="238"/>
      <c r="P158" s="238"/>
      <c r="Q158" s="238"/>
      <c r="R158" s="238"/>
      <c r="S158" s="238"/>
      <c r="T158" s="23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0" t="s">
        <v>160</v>
      </c>
      <c r="AU158" s="240" t="s">
        <v>81</v>
      </c>
      <c r="AV158" s="13" t="s">
        <v>81</v>
      </c>
      <c r="AW158" s="13" t="s">
        <v>33</v>
      </c>
      <c r="AX158" s="13" t="s">
        <v>71</v>
      </c>
      <c r="AY158" s="240" t="s">
        <v>124</v>
      </c>
    </row>
    <row r="159" s="14" customFormat="1">
      <c r="A159" s="14"/>
      <c r="B159" s="241"/>
      <c r="C159" s="242"/>
      <c r="D159" s="231" t="s">
        <v>160</v>
      </c>
      <c r="E159" s="243" t="s">
        <v>19</v>
      </c>
      <c r="F159" s="244" t="s">
        <v>162</v>
      </c>
      <c r="G159" s="242"/>
      <c r="H159" s="245">
        <v>61.640000000000001</v>
      </c>
      <c r="I159" s="246"/>
      <c r="J159" s="242"/>
      <c r="K159" s="242"/>
      <c r="L159" s="247"/>
      <c r="M159" s="248"/>
      <c r="N159" s="249"/>
      <c r="O159" s="249"/>
      <c r="P159" s="249"/>
      <c r="Q159" s="249"/>
      <c r="R159" s="249"/>
      <c r="S159" s="249"/>
      <c r="T159" s="25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1" t="s">
        <v>160</v>
      </c>
      <c r="AU159" s="251" t="s">
        <v>81</v>
      </c>
      <c r="AV159" s="14" t="s">
        <v>130</v>
      </c>
      <c r="AW159" s="14" t="s">
        <v>33</v>
      </c>
      <c r="AX159" s="14" t="s">
        <v>79</v>
      </c>
      <c r="AY159" s="251" t="s">
        <v>124</v>
      </c>
    </row>
    <row r="160" s="12" customFormat="1" ht="22.8" customHeight="1">
      <c r="A160" s="12"/>
      <c r="B160" s="190"/>
      <c r="C160" s="191"/>
      <c r="D160" s="192" t="s">
        <v>70</v>
      </c>
      <c r="E160" s="204" t="s">
        <v>81</v>
      </c>
      <c r="F160" s="204" t="s">
        <v>233</v>
      </c>
      <c r="G160" s="191"/>
      <c r="H160" s="191"/>
      <c r="I160" s="194"/>
      <c r="J160" s="205">
        <f>BK160</f>
        <v>0</v>
      </c>
      <c r="K160" s="191"/>
      <c r="L160" s="196"/>
      <c r="M160" s="197"/>
      <c r="N160" s="198"/>
      <c r="O160" s="198"/>
      <c r="P160" s="199">
        <f>SUM(P161:P198)</f>
        <v>0</v>
      </c>
      <c r="Q160" s="198"/>
      <c r="R160" s="199">
        <f>SUM(R161:R198)</f>
        <v>39.902024019999992</v>
      </c>
      <c r="S160" s="198"/>
      <c r="T160" s="200">
        <f>SUM(T161:T198)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1" t="s">
        <v>79</v>
      </c>
      <c r="AT160" s="202" t="s">
        <v>70</v>
      </c>
      <c r="AU160" s="202" t="s">
        <v>79</v>
      </c>
      <c r="AY160" s="201" t="s">
        <v>124</v>
      </c>
      <c r="BK160" s="203">
        <f>SUM(BK161:BK198)</f>
        <v>0</v>
      </c>
    </row>
    <row r="161" s="2" customFormat="1" ht="16.5" customHeight="1">
      <c r="A161" s="40"/>
      <c r="B161" s="41"/>
      <c r="C161" s="206" t="s">
        <v>234</v>
      </c>
      <c r="D161" s="206" t="s">
        <v>127</v>
      </c>
      <c r="E161" s="207" t="s">
        <v>235</v>
      </c>
      <c r="F161" s="208" t="s">
        <v>236</v>
      </c>
      <c r="G161" s="209" t="s">
        <v>177</v>
      </c>
      <c r="H161" s="210">
        <v>5.0510000000000002</v>
      </c>
      <c r="I161" s="211"/>
      <c r="J161" s="212">
        <f>ROUND(I161*H161,2)</f>
        <v>0</v>
      </c>
      <c r="K161" s="208" t="s">
        <v>157</v>
      </c>
      <c r="L161" s="46"/>
      <c r="M161" s="213" t="s">
        <v>19</v>
      </c>
      <c r="N161" s="214" t="s">
        <v>42</v>
      </c>
      <c r="O161" s="86"/>
      <c r="P161" s="215">
        <f>O161*H161</f>
        <v>0</v>
      </c>
      <c r="Q161" s="215">
        <v>1.98</v>
      </c>
      <c r="R161" s="215">
        <f>Q161*H161</f>
        <v>10.00098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130</v>
      </c>
      <c r="AT161" s="217" t="s">
        <v>127</v>
      </c>
      <c r="AU161" s="217" t="s">
        <v>81</v>
      </c>
      <c r="AY161" s="19" t="s">
        <v>124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79</v>
      </c>
      <c r="BK161" s="218">
        <f>ROUND(I161*H161,2)</f>
        <v>0</v>
      </c>
      <c r="BL161" s="19" t="s">
        <v>130</v>
      </c>
      <c r="BM161" s="217" t="s">
        <v>237</v>
      </c>
    </row>
    <row r="162" s="2" customFormat="1">
      <c r="A162" s="40"/>
      <c r="B162" s="41"/>
      <c r="C162" s="42"/>
      <c r="D162" s="224" t="s">
        <v>158</v>
      </c>
      <c r="E162" s="42"/>
      <c r="F162" s="225" t="s">
        <v>238</v>
      </c>
      <c r="G162" s="42"/>
      <c r="H162" s="42"/>
      <c r="I162" s="226"/>
      <c r="J162" s="42"/>
      <c r="K162" s="42"/>
      <c r="L162" s="46"/>
      <c r="M162" s="227"/>
      <c r="N162" s="228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158</v>
      </c>
      <c r="AU162" s="19" t="s">
        <v>81</v>
      </c>
    </row>
    <row r="163" s="15" customFormat="1">
      <c r="A163" s="15"/>
      <c r="B163" s="252"/>
      <c r="C163" s="253"/>
      <c r="D163" s="231" t="s">
        <v>160</v>
      </c>
      <c r="E163" s="254" t="s">
        <v>19</v>
      </c>
      <c r="F163" s="255" t="s">
        <v>229</v>
      </c>
      <c r="G163" s="253"/>
      <c r="H163" s="254" t="s">
        <v>19</v>
      </c>
      <c r="I163" s="256"/>
      <c r="J163" s="253"/>
      <c r="K163" s="253"/>
      <c r="L163" s="257"/>
      <c r="M163" s="258"/>
      <c r="N163" s="259"/>
      <c r="O163" s="259"/>
      <c r="P163" s="259"/>
      <c r="Q163" s="259"/>
      <c r="R163" s="259"/>
      <c r="S163" s="259"/>
      <c r="T163" s="260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1" t="s">
        <v>160</v>
      </c>
      <c r="AU163" s="261" t="s">
        <v>81</v>
      </c>
      <c r="AV163" s="15" t="s">
        <v>79</v>
      </c>
      <c r="AW163" s="15" t="s">
        <v>33</v>
      </c>
      <c r="AX163" s="15" t="s">
        <v>71</v>
      </c>
      <c r="AY163" s="261" t="s">
        <v>124</v>
      </c>
    </row>
    <row r="164" s="13" customFormat="1">
      <c r="A164" s="13"/>
      <c r="B164" s="229"/>
      <c r="C164" s="230"/>
      <c r="D164" s="231" t="s">
        <v>160</v>
      </c>
      <c r="E164" s="232" t="s">
        <v>19</v>
      </c>
      <c r="F164" s="233" t="s">
        <v>239</v>
      </c>
      <c r="G164" s="230"/>
      <c r="H164" s="234">
        <v>5.0510000000000002</v>
      </c>
      <c r="I164" s="235"/>
      <c r="J164" s="230"/>
      <c r="K164" s="230"/>
      <c r="L164" s="236"/>
      <c r="M164" s="237"/>
      <c r="N164" s="238"/>
      <c r="O164" s="238"/>
      <c r="P164" s="238"/>
      <c r="Q164" s="238"/>
      <c r="R164" s="238"/>
      <c r="S164" s="238"/>
      <c r="T164" s="23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0" t="s">
        <v>160</v>
      </c>
      <c r="AU164" s="240" t="s">
        <v>81</v>
      </c>
      <c r="AV164" s="13" t="s">
        <v>81</v>
      </c>
      <c r="AW164" s="13" t="s">
        <v>33</v>
      </c>
      <c r="AX164" s="13" t="s">
        <v>71</v>
      </c>
      <c r="AY164" s="240" t="s">
        <v>124</v>
      </c>
    </row>
    <row r="165" s="14" customFormat="1">
      <c r="A165" s="14"/>
      <c r="B165" s="241"/>
      <c r="C165" s="242"/>
      <c r="D165" s="231" t="s">
        <v>160</v>
      </c>
      <c r="E165" s="243" t="s">
        <v>19</v>
      </c>
      <c r="F165" s="244" t="s">
        <v>162</v>
      </c>
      <c r="G165" s="242"/>
      <c r="H165" s="245">
        <v>5.0510000000000002</v>
      </c>
      <c r="I165" s="246"/>
      <c r="J165" s="242"/>
      <c r="K165" s="242"/>
      <c r="L165" s="247"/>
      <c r="M165" s="248"/>
      <c r="N165" s="249"/>
      <c r="O165" s="249"/>
      <c r="P165" s="249"/>
      <c r="Q165" s="249"/>
      <c r="R165" s="249"/>
      <c r="S165" s="249"/>
      <c r="T165" s="25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1" t="s">
        <v>160</v>
      </c>
      <c r="AU165" s="251" t="s">
        <v>81</v>
      </c>
      <c r="AV165" s="14" t="s">
        <v>130</v>
      </c>
      <c r="AW165" s="14" t="s">
        <v>33</v>
      </c>
      <c r="AX165" s="14" t="s">
        <v>79</v>
      </c>
      <c r="AY165" s="251" t="s">
        <v>124</v>
      </c>
    </row>
    <row r="166" s="2" customFormat="1" ht="21.75" customHeight="1">
      <c r="A166" s="40"/>
      <c r="B166" s="41"/>
      <c r="C166" s="206" t="s">
        <v>198</v>
      </c>
      <c r="D166" s="206" t="s">
        <v>127</v>
      </c>
      <c r="E166" s="207" t="s">
        <v>240</v>
      </c>
      <c r="F166" s="208" t="s">
        <v>241</v>
      </c>
      <c r="G166" s="209" t="s">
        <v>177</v>
      </c>
      <c r="H166" s="210">
        <v>7.577</v>
      </c>
      <c r="I166" s="211"/>
      <c r="J166" s="212">
        <f>ROUND(I166*H166,2)</f>
        <v>0</v>
      </c>
      <c r="K166" s="208" t="s">
        <v>157</v>
      </c>
      <c r="L166" s="46"/>
      <c r="M166" s="213" t="s">
        <v>19</v>
      </c>
      <c r="N166" s="214" t="s">
        <v>42</v>
      </c>
      <c r="O166" s="86"/>
      <c r="P166" s="215">
        <f>O166*H166</f>
        <v>0</v>
      </c>
      <c r="Q166" s="215">
        <v>2.5018699999999998</v>
      </c>
      <c r="R166" s="215">
        <f>Q166*H166</f>
        <v>18.956668989999997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130</v>
      </c>
      <c r="AT166" s="217" t="s">
        <v>127</v>
      </c>
      <c r="AU166" s="217" t="s">
        <v>81</v>
      </c>
      <c r="AY166" s="19" t="s">
        <v>124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79</v>
      </c>
      <c r="BK166" s="218">
        <f>ROUND(I166*H166,2)</f>
        <v>0</v>
      </c>
      <c r="BL166" s="19" t="s">
        <v>130</v>
      </c>
      <c r="BM166" s="217" t="s">
        <v>242</v>
      </c>
    </row>
    <row r="167" s="2" customFormat="1">
      <c r="A167" s="40"/>
      <c r="B167" s="41"/>
      <c r="C167" s="42"/>
      <c r="D167" s="224" t="s">
        <v>158</v>
      </c>
      <c r="E167" s="42"/>
      <c r="F167" s="225" t="s">
        <v>243</v>
      </c>
      <c r="G167" s="42"/>
      <c r="H167" s="42"/>
      <c r="I167" s="226"/>
      <c r="J167" s="42"/>
      <c r="K167" s="42"/>
      <c r="L167" s="46"/>
      <c r="M167" s="227"/>
      <c r="N167" s="228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158</v>
      </c>
      <c r="AU167" s="19" t="s">
        <v>81</v>
      </c>
    </row>
    <row r="168" s="15" customFormat="1">
      <c r="A168" s="15"/>
      <c r="B168" s="252"/>
      <c r="C168" s="253"/>
      <c r="D168" s="231" t="s">
        <v>160</v>
      </c>
      <c r="E168" s="254" t="s">
        <v>19</v>
      </c>
      <c r="F168" s="255" t="s">
        <v>229</v>
      </c>
      <c r="G168" s="253"/>
      <c r="H168" s="254" t="s">
        <v>19</v>
      </c>
      <c r="I168" s="256"/>
      <c r="J168" s="253"/>
      <c r="K168" s="253"/>
      <c r="L168" s="257"/>
      <c r="M168" s="258"/>
      <c r="N168" s="259"/>
      <c r="O168" s="259"/>
      <c r="P168" s="259"/>
      <c r="Q168" s="259"/>
      <c r="R168" s="259"/>
      <c r="S168" s="259"/>
      <c r="T168" s="260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1" t="s">
        <v>160</v>
      </c>
      <c r="AU168" s="261" t="s">
        <v>81</v>
      </c>
      <c r="AV168" s="15" t="s">
        <v>79</v>
      </c>
      <c r="AW168" s="15" t="s">
        <v>33</v>
      </c>
      <c r="AX168" s="15" t="s">
        <v>71</v>
      </c>
      <c r="AY168" s="261" t="s">
        <v>124</v>
      </c>
    </row>
    <row r="169" s="13" customFormat="1">
      <c r="A169" s="13"/>
      <c r="B169" s="229"/>
      <c r="C169" s="230"/>
      <c r="D169" s="231" t="s">
        <v>160</v>
      </c>
      <c r="E169" s="232" t="s">
        <v>19</v>
      </c>
      <c r="F169" s="233" t="s">
        <v>244</v>
      </c>
      <c r="G169" s="230"/>
      <c r="H169" s="234">
        <v>7.577</v>
      </c>
      <c r="I169" s="235"/>
      <c r="J169" s="230"/>
      <c r="K169" s="230"/>
      <c r="L169" s="236"/>
      <c r="M169" s="237"/>
      <c r="N169" s="238"/>
      <c r="O169" s="238"/>
      <c r="P169" s="238"/>
      <c r="Q169" s="238"/>
      <c r="R169" s="238"/>
      <c r="S169" s="238"/>
      <c r="T169" s="23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0" t="s">
        <v>160</v>
      </c>
      <c r="AU169" s="240" t="s">
        <v>81</v>
      </c>
      <c r="AV169" s="13" t="s">
        <v>81</v>
      </c>
      <c r="AW169" s="13" t="s">
        <v>33</v>
      </c>
      <c r="AX169" s="13" t="s">
        <v>71</v>
      </c>
      <c r="AY169" s="240" t="s">
        <v>124</v>
      </c>
    </row>
    <row r="170" s="14" customFormat="1">
      <c r="A170" s="14"/>
      <c r="B170" s="241"/>
      <c r="C170" s="242"/>
      <c r="D170" s="231" t="s">
        <v>160</v>
      </c>
      <c r="E170" s="243" t="s">
        <v>19</v>
      </c>
      <c r="F170" s="244" t="s">
        <v>162</v>
      </c>
      <c r="G170" s="242"/>
      <c r="H170" s="245">
        <v>7.577</v>
      </c>
      <c r="I170" s="246"/>
      <c r="J170" s="242"/>
      <c r="K170" s="242"/>
      <c r="L170" s="247"/>
      <c r="M170" s="248"/>
      <c r="N170" s="249"/>
      <c r="O170" s="249"/>
      <c r="P170" s="249"/>
      <c r="Q170" s="249"/>
      <c r="R170" s="249"/>
      <c r="S170" s="249"/>
      <c r="T170" s="25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1" t="s">
        <v>160</v>
      </c>
      <c r="AU170" s="251" t="s">
        <v>81</v>
      </c>
      <c r="AV170" s="14" t="s">
        <v>130</v>
      </c>
      <c r="AW170" s="14" t="s">
        <v>33</v>
      </c>
      <c r="AX170" s="14" t="s">
        <v>79</v>
      </c>
      <c r="AY170" s="251" t="s">
        <v>124</v>
      </c>
    </row>
    <row r="171" s="2" customFormat="1" ht="16.5" customHeight="1">
      <c r="A171" s="40"/>
      <c r="B171" s="41"/>
      <c r="C171" s="206" t="s">
        <v>245</v>
      </c>
      <c r="D171" s="206" t="s">
        <v>127</v>
      </c>
      <c r="E171" s="207" t="s">
        <v>246</v>
      </c>
      <c r="F171" s="208" t="s">
        <v>247</v>
      </c>
      <c r="G171" s="209" t="s">
        <v>216</v>
      </c>
      <c r="H171" s="210">
        <v>0.26900000000000002</v>
      </c>
      <c r="I171" s="211"/>
      <c r="J171" s="212">
        <f>ROUND(I171*H171,2)</f>
        <v>0</v>
      </c>
      <c r="K171" s="208" t="s">
        <v>157</v>
      </c>
      <c r="L171" s="46"/>
      <c r="M171" s="213" t="s">
        <v>19</v>
      </c>
      <c r="N171" s="214" t="s">
        <v>42</v>
      </c>
      <c r="O171" s="86"/>
      <c r="P171" s="215">
        <f>O171*H171</f>
        <v>0</v>
      </c>
      <c r="Q171" s="215">
        <v>1.06277</v>
      </c>
      <c r="R171" s="215">
        <f>Q171*H171</f>
        <v>0.28588513000000004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130</v>
      </c>
      <c r="AT171" s="217" t="s">
        <v>127</v>
      </c>
      <c r="AU171" s="217" t="s">
        <v>81</v>
      </c>
      <c r="AY171" s="19" t="s">
        <v>124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79</v>
      </c>
      <c r="BK171" s="218">
        <f>ROUND(I171*H171,2)</f>
        <v>0</v>
      </c>
      <c r="BL171" s="19" t="s">
        <v>130</v>
      </c>
      <c r="BM171" s="217" t="s">
        <v>248</v>
      </c>
    </row>
    <row r="172" s="2" customFormat="1">
      <c r="A172" s="40"/>
      <c r="B172" s="41"/>
      <c r="C172" s="42"/>
      <c r="D172" s="224" t="s">
        <v>158</v>
      </c>
      <c r="E172" s="42"/>
      <c r="F172" s="225" t="s">
        <v>249</v>
      </c>
      <c r="G172" s="42"/>
      <c r="H172" s="42"/>
      <c r="I172" s="226"/>
      <c r="J172" s="42"/>
      <c r="K172" s="42"/>
      <c r="L172" s="46"/>
      <c r="M172" s="227"/>
      <c r="N172" s="228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158</v>
      </c>
      <c r="AU172" s="19" t="s">
        <v>81</v>
      </c>
    </row>
    <row r="173" s="15" customFormat="1">
      <c r="A173" s="15"/>
      <c r="B173" s="252"/>
      <c r="C173" s="253"/>
      <c r="D173" s="231" t="s">
        <v>160</v>
      </c>
      <c r="E173" s="254" t="s">
        <v>19</v>
      </c>
      <c r="F173" s="255" t="s">
        <v>250</v>
      </c>
      <c r="G173" s="253"/>
      <c r="H173" s="254" t="s">
        <v>19</v>
      </c>
      <c r="I173" s="256"/>
      <c r="J173" s="253"/>
      <c r="K173" s="253"/>
      <c r="L173" s="257"/>
      <c r="M173" s="258"/>
      <c r="N173" s="259"/>
      <c r="O173" s="259"/>
      <c r="P173" s="259"/>
      <c r="Q173" s="259"/>
      <c r="R173" s="259"/>
      <c r="S173" s="259"/>
      <c r="T173" s="260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1" t="s">
        <v>160</v>
      </c>
      <c r="AU173" s="261" t="s">
        <v>81</v>
      </c>
      <c r="AV173" s="15" t="s">
        <v>79</v>
      </c>
      <c r="AW173" s="15" t="s">
        <v>33</v>
      </c>
      <c r="AX173" s="15" t="s">
        <v>71</v>
      </c>
      <c r="AY173" s="261" t="s">
        <v>124</v>
      </c>
    </row>
    <row r="174" s="13" customFormat="1">
      <c r="A174" s="13"/>
      <c r="B174" s="229"/>
      <c r="C174" s="230"/>
      <c r="D174" s="231" t="s">
        <v>160</v>
      </c>
      <c r="E174" s="232" t="s">
        <v>19</v>
      </c>
      <c r="F174" s="233" t="s">
        <v>251</v>
      </c>
      <c r="G174" s="230"/>
      <c r="H174" s="234">
        <v>0.26900000000000002</v>
      </c>
      <c r="I174" s="235"/>
      <c r="J174" s="230"/>
      <c r="K174" s="230"/>
      <c r="L174" s="236"/>
      <c r="M174" s="237"/>
      <c r="N174" s="238"/>
      <c r="O174" s="238"/>
      <c r="P174" s="238"/>
      <c r="Q174" s="238"/>
      <c r="R174" s="238"/>
      <c r="S174" s="238"/>
      <c r="T174" s="23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0" t="s">
        <v>160</v>
      </c>
      <c r="AU174" s="240" t="s">
        <v>81</v>
      </c>
      <c r="AV174" s="13" t="s">
        <v>81</v>
      </c>
      <c r="AW174" s="13" t="s">
        <v>33</v>
      </c>
      <c r="AX174" s="13" t="s">
        <v>71</v>
      </c>
      <c r="AY174" s="240" t="s">
        <v>124</v>
      </c>
    </row>
    <row r="175" s="14" customFormat="1">
      <c r="A175" s="14"/>
      <c r="B175" s="241"/>
      <c r="C175" s="242"/>
      <c r="D175" s="231" t="s">
        <v>160</v>
      </c>
      <c r="E175" s="243" t="s">
        <v>19</v>
      </c>
      <c r="F175" s="244" t="s">
        <v>162</v>
      </c>
      <c r="G175" s="242"/>
      <c r="H175" s="245">
        <v>0.26900000000000002</v>
      </c>
      <c r="I175" s="246"/>
      <c r="J175" s="242"/>
      <c r="K175" s="242"/>
      <c r="L175" s="247"/>
      <c r="M175" s="248"/>
      <c r="N175" s="249"/>
      <c r="O175" s="249"/>
      <c r="P175" s="249"/>
      <c r="Q175" s="249"/>
      <c r="R175" s="249"/>
      <c r="S175" s="249"/>
      <c r="T175" s="250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1" t="s">
        <v>160</v>
      </c>
      <c r="AU175" s="251" t="s">
        <v>81</v>
      </c>
      <c r="AV175" s="14" t="s">
        <v>130</v>
      </c>
      <c r="AW175" s="14" t="s">
        <v>33</v>
      </c>
      <c r="AX175" s="14" t="s">
        <v>79</v>
      </c>
      <c r="AY175" s="251" t="s">
        <v>124</v>
      </c>
    </row>
    <row r="176" s="2" customFormat="1" ht="16.5" customHeight="1">
      <c r="A176" s="40"/>
      <c r="B176" s="41"/>
      <c r="C176" s="206" t="s">
        <v>204</v>
      </c>
      <c r="D176" s="206" t="s">
        <v>127</v>
      </c>
      <c r="E176" s="207" t="s">
        <v>252</v>
      </c>
      <c r="F176" s="208" t="s">
        <v>253</v>
      </c>
      <c r="G176" s="209" t="s">
        <v>177</v>
      </c>
      <c r="H176" s="210">
        <v>4.2549999999999999</v>
      </c>
      <c r="I176" s="211"/>
      <c r="J176" s="212">
        <f>ROUND(I176*H176,2)</f>
        <v>0</v>
      </c>
      <c r="K176" s="208" t="s">
        <v>157</v>
      </c>
      <c r="L176" s="46"/>
      <c r="M176" s="213" t="s">
        <v>19</v>
      </c>
      <c r="N176" s="214" t="s">
        <v>42</v>
      </c>
      <c r="O176" s="86"/>
      <c r="P176" s="215">
        <f>O176*H176</f>
        <v>0</v>
      </c>
      <c r="Q176" s="215">
        <v>2.5018699999999998</v>
      </c>
      <c r="R176" s="215">
        <f>Q176*H176</f>
        <v>10.645456849999999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130</v>
      </c>
      <c r="AT176" s="217" t="s">
        <v>127</v>
      </c>
      <c r="AU176" s="217" t="s">
        <v>81</v>
      </c>
      <c r="AY176" s="19" t="s">
        <v>124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79</v>
      </c>
      <c r="BK176" s="218">
        <f>ROUND(I176*H176,2)</f>
        <v>0</v>
      </c>
      <c r="BL176" s="19" t="s">
        <v>130</v>
      </c>
      <c r="BM176" s="217" t="s">
        <v>254</v>
      </c>
    </row>
    <row r="177" s="2" customFormat="1">
      <c r="A177" s="40"/>
      <c r="B177" s="41"/>
      <c r="C177" s="42"/>
      <c r="D177" s="224" t="s">
        <v>158</v>
      </c>
      <c r="E177" s="42"/>
      <c r="F177" s="225" t="s">
        <v>255</v>
      </c>
      <c r="G177" s="42"/>
      <c r="H177" s="42"/>
      <c r="I177" s="226"/>
      <c r="J177" s="42"/>
      <c r="K177" s="42"/>
      <c r="L177" s="46"/>
      <c r="M177" s="227"/>
      <c r="N177" s="228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158</v>
      </c>
      <c r="AU177" s="19" t="s">
        <v>81</v>
      </c>
    </row>
    <row r="178" s="15" customFormat="1">
      <c r="A178" s="15"/>
      <c r="B178" s="252"/>
      <c r="C178" s="253"/>
      <c r="D178" s="231" t="s">
        <v>160</v>
      </c>
      <c r="E178" s="254" t="s">
        <v>19</v>
      </c>
      <c r="F178" s="255" t="s">
        <v>180</v>
      </c>
      <c r="G178" s="253"/>
      <c r="H178" s="254" t="s">
        <v>19</v>
      </c>
      <c r="I178" s="256"/>
      <c r="J178" s="253"/>
      <c r="K178" s="253"/>
      <c r="L178" s="257"/>
      <c r="M178" s="258"/>
      <c r="N178" s="259"/>
      <c r="O178" s="259"/>
      <c r="P178" s="259"/>
      <c r="Q178" s="259"/>
      <c r="R178" s="259"/>
      <c r="S178" s="259"/>
      <c r="T178" s="260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1" t="s">
        <v>160</v>
      </c>
      <c r="AU178" s="261" t="s">
        <v>81</v>
      </c>
      <c r="AV178" s="15" t="s">
        <v>79</v>
      </c>
      <c r="AW178" s="15" t="s">
        <v>33</v>
      </c>
      <c r="AX178" s="15" t="s">
        <v>71</v>
      </c>
      <c r="AY178" s="261" t="s">
        <v>124</v>
      </c>
    </row>
    <row r="179" s="13" customFormat="1">
      <c r="A179" s="13"/>
      <c r="B179" s="229"/>
      <c r="C179" s="230"/>
      <c r="D179" s="231" t="s">
        <v>160</v>
      </c>
      <c r="E179" s="232" t="s">
        <v>19</v>
      </c>
      <c r="F179" s="233" t="s">
        <v>256</v>
      </c>
      <c r="G179" s="230"/>
      <c r="H179" s="234">
        <v>1.76</v>
      </c>
      <c r="I179" s="235"/>
      <c r="J179" s="230"/>
      <c r="K179" s="230"/>
      <c r="L179" s="236"/>
      <c r="M179" s="237"/>
      <c r="N179" s="238"/>
      <c r="O179" s="238"/>
      <c r="P179" s="238"/>
      <c r="Q179" s="238"/>
      <c r="R179" s="238"/>
      <c r="S179" s="238"/>
      <c r="T179" s="23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0" t="s">
        <v>160</v>
      </c>
      <c r="AU179" s="240" t="s">
        <v>81</v>
      </c>
      <c r="AV179" s="13" t="s">
        <v>81</v>
      </c>
      <c r="AW179" s="13" t="s">
        <v>33</v>
      </c>
      <c r="AX179" s="13" t="s">
        <v>71</v>
      </c>
      <c r="AY179" s="240" t="s">
        <v>124</v>
      </c>
    </row>
    <row r="180" s="15" customFormat="1">
      <c r="A180" s="15"/>
      <c r="B180" s="252"/>
      <c r="C180" s="253"/>
      <c r="D180" s="231" t="s">
        <v>160</v>
      </c>
      <c r="E180" s="254" t="s">
        <v>19</v>
      </c>
      <c r="F180" s="255" t="s">
        <v>182</v>
      </c>
      <c r="G180" s="253"/>
      <c r="H180" s="254" t="s">
        <v>19</v>
      </c>
      <c r="I180" s="256"/>
      <c r="J180" s="253"/>
      <c r="K180" s="253"/>
      <c r="L180" s="257"/>
      <c r="M180" s="258"/>
      <c r="N180" s="259"/>
      <c r="O180" s="259"/>
      <c r="P180" s="259"/>
      <c r="Q180" s="259"/>
      <c r="R180" s="259"/>
      <c r="S180" s="259"/>
      <c r="T180" s="260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1" t="s">
        <v>160</v>
      </c>
      <c r="AU180" s="261" t="s">
        <v>81</v>
      </c>
      <c r="AV180" s="15" t="s">
        <v>79</v>
      </c>
      <c r="AW180" s="15" t="s">
        <v>33</v>
      </c>
      <c r="AX180" s="15" t="s">
        <v>71</v>
      </c>
      <c r="AY180" s="261" t="s">
        <v>124</v>
      </c>
    </row>
    <row r="181" s="13" customFormat="1">
      <c r="A181" s="13"/>
      <c r="B181" s="229"/>
      <c r="C181" s="230"/>
      <c r="D181" s="231" t="s">
        <v>160</v>
      </c>
      <c r="E181" s="232" t="s">
        <v>19</v>
      </c>
      <c r="F181" s="233" t="s">
        <v>183</v>
      </c>
      <c r="G181" s="230"/>
      <c r="H181" s="234">
        <v>0.14999999999999999</v>
      </c>
      <c r="I181" s="235"/>
      <c r="J181" s="230"/>
      <c r="K181" s="230"/>
      <c r="L181" s="236"/>
      <c r="M181" s="237"/>
      <c r="N181" s="238"/>
      <c r="O181" s="238"/>
      <c r="P181" s="238"/>
      <c r="Q181" s="238"/>
      <c r="R181" s="238"/>
      <c r="S181" s="238"/>
      <c r="T181" s="23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0" t="s">
        <v>160</v>
      </c>
      <c r="AU181" s="240" t="s">
        <v>81</v>
      </c>
      <c r="AV181" s="13" t="s">
        <v>81</v>
      </c>
      <c r="AW181" s="13" t="s">
        <v>33</v>
      </c>
      <c r="AX181" s="13" t="s">
        <v>71</v>
      </c>
      <c r="AY181" s="240" t="s">
        <v>124</v>
      </c>
    </row>
    <row r="182" s="15" customFormat="1">
      <c r="A182" s="15"/>
      <c r="B182" s="252"/>
      <c r="C182" s="253"/>
      <c r="D182" s="231" t="s">
        <v>160</v>
      </c>
      <c r="E182" s="254" t="s">
        <v>19</v>
      </c>
      <c r="F182" s="255" t="s">
        <v>173</v>
      </c>
      <c r="G182" s="253"/>
      <c r="H182" s="254" t="s">
        <v>19</v>
      </c>
      <c r="I182" s="256"/>
      <c r="J182" s="253"/>
      <c r="K182" s="253"/>
      <c r="L182" s="257"/>
      <c r="M182" s="258"/>
      <c r="N182" s="259"/>
      <c r="O182" s="259"/>
      <c r="P182" s="259"/>
      <c r="Q182" s="259"/>
      <c r="R182" s="259"/>
      <c r="S182" s="259"/>
      <c r="T182" s="260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1" t="s">
        <v>160</v>
      </c>
      <c r="AU182" s="261" t="s">
        <v>81</v>
      </c>
      <c r="AV182" s="15" t="s">
        <v>79</v>
      </c>
      <c r="AW182" s="15" t="s">
        <v>33</v>
      </c>
      <c r="AX182" s="15" t="s">
        <v>71</v>
      </c>
      <c r="AY182" s="261" t="s">
        <v>124</v>
      </c>
    </row>
    <row r="183" s="13" customFormat="1">
      <c r="A183" s="13"/>
      <c r="B183" s="229"/>
      <c r="C183" s="230"/>
      <c r="D183" s="231" t="s">
        <v>160</v>
      </c>
      <c r="E183" s="232" t="s">
        <v>19</v>
      </c>
      <c r="F183" s="233" t="s">
        <v>257</v>
      </c>
      <c r="G183" s="230"/>
      <c r="H183" s="234">
        <v>2.3450000000000002</v>
      </c>
      <c r="I183" s="235"/>
      <c r="J183" s="230"/>
      <c r="K183" s="230"/>
      <c r="L183" s="236"/>
      <c r="M183" s="237"/>
      <c r="N183" s="238"/>
      <c r="O183" s="238"/>
      <c r="P183" s="238"/>
      <c r="Q183" s="238"/>
      <c r="R183" s="238"/>
      <c r="S183" s="238"/>
      <c r="T183" s="23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0" t="s">
        <v>160</v>
      </c>
      <c r="AU183" s="240" t="s">
        <v>81</v>
      </c>
      <c r="AV183" s="13" t="s">
        <v>81</v>
      </c>
      <c r="AW183" s="13" t="s">
        <v>33</v>
      </c>
      <c r="AX183" s="13" t="s">
        <v>71</v>
      </c>
      <c r="AY183" s="240" t="s">
        <v>124</v>
      </c>
    </row>
    <row r="184" s="14" customFormat="1">
      <c r="A184" s="14"/>
      <c r="B184" s="241"/>
      <c r="C184" s="242"/>
      <c r="D184" s="231" t="s">
        <v>160</v>
      </c>
      <c r="E184" s="243" t="s">
        <v>19</v>
      </c>
      <c r="F184" s="244" t="s">
        <v>162</v>
      </c>
      <c r="G184" s="242"/>
      <c r="H184" s="245">
        <v>4.2549999999999999</v>
      </c>
      <c r="I184" s="246"/>
      <c r="J184" s="242"/>
      <c r="K184" s="242"/>
      <c r="L184" s="247"/>
      <c r="M184" s="248"/>
      <c r="N184" s="249"/>
      <c r="O184" s="249"/>
      <c r="P184" s="249"/>
      <c r="Q184" s="249"/>
      <c r="R184" s="249"/>
      <c r="S184" s="249"/>
      <c r="T184" s="25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1" t="s">
        <v>160</v>
      </c>
      <c r="AU184" s="251" t="s">
        <v>81</v>
      </c>
      <c r="AV184" s="14" t="s">
        <v>130</v>
      </c>
      <c r="AW184" s="14" t="s">
        <v>33</v>
      </c>
      <c r="AX184" s="14" t="s">
        <v>79</v>
      </c>
      <c r="AY184" s="251" t="s">
        <v>124</v>
      </c>
    </row>
    <row r="185" s="2" customFormat="1" ht="16.5" customHeight="1">
      <c r="A185" s="40"/>
      <c r="B185" s="41"/>
      <c r="C185" s="206" t="s">
        <v>258</v>
      </c>
      <c r="D185" s="206" t="s">
        <v>127</v>
      </c>
      <c r="E185" s="207" t="s">
        <v>259</v>
      </c>
      <c r="F185" s="208" t="s">
        <v>260</v>
      </c>
      <c r="G185" s="209" t="s">
        <v>156</v>
      </c>
      <c r="H185" s="210">
        <v>4.8449999999999998</v>
      </c>
      <c r="I185" s="211"/>
      <c r="J185" s="212">
        <f>ROUND(I185*H185,2)</f>
        <v>0</v>
      </c>
      <c r="K185" s="208" t="s">
        <v>157</v>
      </c>
      <c r="L185" s="46"/>
      <c r="M185" s="213" t="s">
        <v>19</v>
      </c>
      <c r="N185" s="214" t="s">
        <v>42</v>
      </c>
      <c r="O185" s="86"/>
      <c r="P185" s="215">
        <f>O185*H185</f>
        <v>0</v>
      </c>
      <c r="Q185" s="215">
        <v>0.0026900000000000001</v>
      </c>
      <c r="R185" s="215">
        <f>Q185*H185</f>
        <v>0.013033049999999999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130</v>
      </c>
      <c r="AT185" s="217" t="s">
        <v>127</v>
      </c>
      <c r="AU185" s="217" t="s">
        <v>81</v>
      </c>
      <c r="AY185" s="19" t="s">
        <v>124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79</v>
      </c>
      <c r="BK185" s="218">
        <f>ROUND(I185*H185,2)</f>
        <v>0</v>
      </c>
      <c r="BL185" s="19" t="s">
        <v>130</v>
      </c>
      <c r="BM185" s="217" t="s">
        <v>261</v>
      </c>
    </row>
    <row r="186" s="2" customFormat="1">
      <c r="A186" s="40"/>
      <c r="B186" s="41"/>
      <c r="C186" s="42"/>
      <c r="D186" s="224" t="s">
        <v>158</v>
      </c>
      <c r="E186" s="42"/>
      <c r="F186" s="225" t="s">
        <v>262</v>
      </c>
      <c r="G186" s="42"/>
      <c r="H186" s="42"/>
      <c r="I186" s="226"/>
      <c r="J186" s="42"/>
      <c r="K186" s="42"/>
      <c r="L186" s="46"/>
      <c r="M186" s="227"/>
      <c r="N186" s="228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158</v>
      </c>
      <c r="AU186" s="19" t="s">
        <v>81</v>
      </c>
    </row>
    <row r="187" s="15" customFormat="1">
      <c r="A187" s="15"/>
      <c r="B187" s="252"/>
      <c r="C187" s="253"/>
      <c r="D187" s="231" t="s">
        <v>160</v>
      </c>
      <c r="E187" s="254" t="s">
        <v>19</v>
      </c>
      <c r="F187" s="255" t="s">
        <v>180</v>
      </c>
      <c r="G187" s="253"/>
      <c r="H187" s="254" t="s">
        <v>19</v>
      </c>
      <c r="I187" s="256"/>
      <c r="J187" s="253"/>
      <c r="K187" s="253"/>
      <c r="L187" s="257"/>
      <c r="M187" s="258"/>
      <c r="N187" s="259"/>
      <c r="O187" s="259"/>
      <c r="P187" s="259"/>
      <c r="Q187" s="259"/>
      <c r="R187" s="259"/>
      <c r="S187" s="259"/>
      <c r="T187" s="260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1" t="s">
        <v>160</v>
      </c>
      <c r="AU187" s="261" t="s">
        <v>81</v>
      </c>
      <c r="AV187" s="15" t="s">
        <v>79</v>
      </c>
      <c r="AW187" s="15" t="s">
        <v>33</v>
      </c>
      <c r="AX187" s="15" t="s">
        <v>71</v>
      </c>
      <c r="AY187" s="261" t="s">
        <v>124</v>
      </c>
    </row>
    <row r="188" s="13" customFormat="1">
      <c r="A188" s="13"/>
      <c r="B188" s="229"/>
      <c r="C188" s="230"/>
      <c r="D188" s="231" t="s">
        <v>160</v>
      </c>
      <c r="E188" s="232" t="s">
        <v>19</v>
      </c>
      <c r="F188" s="233" t="s">
        <v>263</v>
      </c>
      <c r="G188" s="230"/>
      <c r="H188" s="234">
        <v>1.95</v>
      </c>
      <c r="I188" s="235"/>
      <c r="J188" s="230"/>
      <c r="K188" s="230"/>
      <c r="L188" s="236"/>
      <c r="M188" s="237"/>
      <c r="N188" s="238"/>
      <c r="O188" s="238"/>
      <c r="P188" s="238"/>
      <c r="Q188" s="238"/>
      <c r="R188" s="238"/>
      <c r="S188" s="238"/>
      <c r="T188" s="23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0" t="s">
        <v>160</v>
      </c>
      <c r="AU188" s="240" t="s">
        <v>81</v>
      </c>
      <c r="AV188" s="13" t="s">
        <v>81</v>
      </c>
      <c r="AW188" s="13" t="s">
        <v>33</v>
      </c>
      <c r="AX188" s="13" t="s">
        <v>71</v>
      </c>
      <c r="AY188" s="240" t="s">
        <v>124</v>
      </c>
    </row>
    <row r="189" s="15" customFormat="1">
      <c r="A189" s="15"/>
      <c r="B189" s="252"/>
      <c r="C189" s="253"/>
      <c r="D189" s="231" t="s">
        <v>160</v>
      </c>
      <c r="E189" s="254" t="s">
        <v>19</v>
      </c>
      <c r="F189" s="255" t="s">
        <v>182</v>
      </c>
      <c r="G189" s="253"/>
      <c r="H189" s="254" t="s">
        <v>19</v>
      </c>
      <c r="I189" s="256"/>
      <c r="J189" s="253"/>
      <c r="K189" s="253"/>
      <c r="L189" s="257"/>
      <c r="M189" s="258"/>
      <c r="N189" s="259"/>
      <c r="O189" s="259"/>
      <c r="P189" s="259"/>
      <c r="Q189" s="259"/>
      <c r="R189" s="259"/>
      <c r="S189" s="259"/>
      <c r="T189" s="260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1" t="s">
        <v>160</v>
      </c>
      <c r="AU189" s="261" t="s">
        <v>81</v>
      </c>
      <c r="AV189" s="15" t="s">
        <v>79</v>
      </c>
      <c r="AW189" s="15" t="s">
        <v>33</v>
      </c>
      <c r="AX189" s="15" t="s">
        <v>71</v>
      </c>
      <c r="AY189" s="261" t="s">
        <v>124</v>
      </c>
    </row>
    <row r="190" s="13" customFormat="1">
      <c r="A190" s="13"/>
      <c r="B190" s="229"/>
      <c r="C190" s="230"/>
      <c r="D190" s="231" t="s">
        <v>160</v>
      </c>
      <c r="E190" s="232" t="s">
        <v>19</v>
      </c>
      <c r="F190" s="233" t="s">
        <v>264</v>
      </c>
      <c r="G190" s="230"/>
      <c r="H190" s="234">
        <v>0.375</v>
      </c>
      <c r="I190" s="235"/>
      <c r="J190" s="230"/>
      <c r="K190" s="230"/>
      <c r="L190" s="236"/>
      <c r="M190" s="237"/>
      <c r="N190" s="238"/>
      <c r="O190" s="238"/>
      <c r="P190" s="238"/>
      <c r="Q190" s="238"/>
      <c r="R190" s="238"/>
      <c r="S190" s="238"/>
      <c r="T190" s="23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0" t="s">
        <v>160</v>
      </c>
      <c r="AU190" s="240" t="s">
        <v>81</v>
      </c>
      <c r="AV190" s="13" t="s">
        <v>81</v>
      </c>
      <c r="AW190" s="13" t="s">
        <v>33</v>
      </c>
      <c r="AX190" s="13" t="s">
        <v>71</v>
      </c>
      <c r="AY190" s="240" t="s">
        <v>124</v>
      </c>
    </row>
    <row r="191" s="15" customFormat="1">
      <c r="A191" s="15"/>
      <c r="B191" s="252"/>
      <c r="C191" s="253"/>
      <c r="D191" s="231" t="s">
        <v>160</v>
      </c>
      <c r="E191" s="254" t="s">
        <v>19</v>
      </c>
      <c r="F191" s="255" t="s">
        <v>173</v>
      </c>
      <c r="G191" s="253"/>
      <c r="H191" s="254" t="s">
        <v>19</v>
      </c>
      <c r="I191" s="256"/>
      <c r="J191" s="253"/>
      <c r="K191" s="253"/>
      <c r="L191" s="257"/>
      <c r="M191" s="258"/>
      <c r="N191" s="259"/>
      <c r="O191" s="259"/>
      <c r="P191" s="259"/>
      <c r="Q191" s="259"/>
      <c r="R191" s="259"/>
      <c r="S191" s="259"/>
      <c r="T191" s="260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1" t="s">
        <v>160</v>
      </c>
      <c r="AU191" s="261" t="s">
        <v>81</v>
      </c>
      <c r="AV191" s="15" t="s">
        <v>79</v>
      </c>
      <c r="AW191" s="15" t="s">
        <v>33</v>
      </c>
      <c r="AX191" s="15" t="s">
        <v>71</v>
      </c>
      <c r="AY191" s="261" t="s">
        <v>124</v>
      </c>
    </row>
    <row r="192" s="13" customFormat="1">
      <c r="A192" s="13"/>
      <c r="B192" s="229"/>
      <c r="C192" s="230"/>
      <c r="D192" s="231" t="s">
        <v>160</v>
      </c>
      <c r="E192" s="232" t="s">
        <v>19</v>
      </c>
      <c r="F192" s="233" t="s">
        <v>265</v>
      </c>
      <c r="G192" s="230"/>
      <c r="H192" s="234">
        <v>2.52</v>
      </c>
      <c r="I192" s="235"/>
      <c r="J192" s="230"/>
      <c r="K192" s="230"/>
      <c r="L192" s="236"/>
      <c r="M192" s="237"/>
      <c r="N192" s="238"/>
      <c r="O192" s="238"/>
      <c r="P192" s="238"/>
      <c r="Q192" s="238"/>
      <c r="R192" s="238"/>
      <c r="S192" s="238"/>
      <c r="T192" s="23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0" t="s">
        <v>160</v>
      </c>
      <c r="AU192" s="240" t="s">
        <v>81</v>
      </c>
      <c r="AV192" s="13" t="s">
        <v>81</v>
      </c>
      <c r="AW192" s="13" t="s">
        <v>33</v>
      </c>
      <c r="AX192" s="13" t="s">
        <v>71</v>
      </c>
      <c r="AY192" s="240" t="s">
        <v>124</v>
      </c>
    </row>
    <row r="193" s="14" customFormat="1">
      <c r="A193" s="14"/>
      <c r="B193" s="241"/>
      <c r="C193" s="242"/>
      <c r="D193" s="231" t="s">
        <v>160</v>
      </c>
      <c r="E193" s="243" t="s">
        <v>19</v>
      </c>
      <c r="F193" s="244" t="s">
        <v>162</v>
      </c>
      <c r="G193" s="242"/>
      <c r="H193" s="245">
        <v>4.8450000000000006</v>
      </c>
      <c r="I193" s="246"/>
      <c r="J193" s="242"/>
      <c r="K193" s="242"/>
      <c r="L193" s="247"/>
      <c r="M193" s="248"/>
      <c r="N193" s="249"/>
      <c r="O193" s="249"/>
      <c r="P193" s="249"/>
      <c r="Q193" s="249"/>
      <c r="R193" s="249"/>
      <c r="S193" s="249"/>
      <c r="T193" s="25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1" t="s">
        <v>160</v>
      </c>
      <c r="AU193" s="251" t="s">
        <v>81</v>
      </c>
      <c r="AV193" s="14" t="s">
        <v>130</v>
      </c>
      <c r="AW193" s="14" t="s">
        <v>33</v>
      </c>
      <c r="AX193" s="14" t="s">
        <v>79</v>
      </c>
      <c r="AY193" s="251" t="s">
        <v>124</v>
      </c>
    </row>
    <row r="194" s="2" customFormat="1" ht="16.5" customHeight="1">
      <c r="A194" s="40"/>
      <c r="B194" s="41"/>
      <c r="C194" s="206" t="s">
        <v>211</v>
      </c>
      <c r="D194" s="206" t="s">
        <v>127</v>
      </c>
      <c r="E194" s="207" t="s">
        <v>266</v>
      </c>
      <c r="F194" s="208" t="s">
        <v>267</v>
      </c>
      <c r="G194" s="209" t="s">
        <v>156</v>
      </c>
      <c r="H194" s="210">
        <v>4.8449999999999998</v>
      </c>
      <c r="I194" s="211"/>
      <c r="J194" s="212">
        <f>ROUND(I194*H194,2)</f>
        <v>0</v>
      </c>
      <c r="K194" s="208" t="s">
        <v>157</v>
      </c>
      <c r="L194" s="46"/>
      <c r="M194" s="213" t="s">
        <v>19</v>
      </c>
      <c r="N194" s="214" t="s">
        <v>42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130</v>
      </c>
      <c r="AT194" s="217" t="s">
        <v>127</v>
      </c>
      <c r="AU194" s="217" t="s">
        <v>81</v>
      </c>
      <c r="AY194" s="19" t="s">
        <v>124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79</v>
      </c>
      <c r="BK194" s="218">
        <f>ROUND(I194*H194,2)</f>
        <v>0</v>
      </c>
      <c r="BL194" s="19" t="s">
        <v>130</v>
      </c>
      <c r="BM194" s="217" t="s">
        <v>268</v>
      </c>
    </row>
    <row r="195" s="2" customFormat="1">
      <c r="A195" s="40"/>
      <c r="B195" s="41"/>
      <c r="C195" s="42"/>
      <c r="D195" s="224" t="s">
        <v>158</v>
      </c>
      <c r="E195" s="42"/>
      <c r="F195" s="225" t="s">
        <v>269</v>
      </c>
      <c r="G195" s="42"/>
      <c r="H195" s="42"/>
      <c r="I195" s="226"/>
      <c r="J195" s="42"/>
      <c r="K195" s="42"/>
      <c r="L195" s="46"/>
      <c r="M195" s="227"/>
      <c r="N195" s="228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158</v>
      </c>
      <c r="AU195" s="19" t="s">
        <v>81</v>
      </c>
    </row>
    <row r="196" s="2" customFormat="1" ht="16.5" customHeight="1">
      <c r="A196" s="40"/>
      <c r="B196" s="41"/>
      <c r="C196" s="206" t="s">
        <v>270</v>
      </c>
      <c r="D196" s="206" t="s">
        <v>127</v>
      </c>
      <c r="E196" s="207" t="s">
        <v>271</v>
      </c>
      <c r="F196" s="208" t="s">
        <v>272</v>
      </c>
      <c r="G196" s="209" t="s">
        <v>129</v>
      </c>
      <c r="H196" s="210">
        <v>1</v>
      </c>
      <c r="I196" s="211"/>
      <c r="J196" s="212">
        <f>ROUND(I196*H196,2)</f>
        <v>0</v>
      </c>
      <c r="K196" s="208" t="s">
        <v>19</v>
      </c>
      <c r="L196" s="46"/>
      <c r="M196" s="213" t="s">
        <v>19</v>
      </c>
      <c r="N196" s="214" t="s">
        <v>42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130</v>
      </c>
      <c r="AT196" s="217" t="s">
        <v>127</v>
      </c>
      <c r="AU196" s="217" t="s">
        <v>81</v>
      </c>
      <c r="AY196" s="19" t="s">
        <v>124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79</v>
      </c>
      <c r="BK196" s="218">
        <f>ROUND(I196*H196,2)</f>
        <v>0</v>
      </c>
      <c r="BL196" s="19" t="s">
        <v>130</v>
      </c>
      <c r="BM196" s="217" t="s">
        <v>273</v>
      </c>
    </row>
    <row r="197" s="2" customFormat="1" ht="16.5" customHeight="1">
      <c r="A197" s="40"/>
      <c r="B197" s="41"/>
      <c r="C197" s="206" t="s">
        <v>217</v>
      </c>
      <c r="D197" s="206" t="s">
        <v>127</v>
      </c>
      <c r="E197" s="207" t="s">
        <v>274</v>
      </c>
      <c r="F197" s="208" t="s">
        <v>275</v>
      </c>
      <c r="G197" s="209" t="s">
        <v>129</v>
      </c>
      <c r="H197" s="210">
        <v>1</v>
      </c>
      <c r="I197" s="211"/>
      <c r="J197" s="212">
        <f>ROUND(I197*H197,2)</f>
        <v>0</v>
      </c>
      <c r="K197" s="208" t="s">
        <v>19</v>
      </c>
      <c r="L197" s="46"/>
      <c r="M197" s="213" t="s">
        <v>19</v>
      </c>
      <c r="N197" s="214" t="s">
        <v>42</v>
      </c>
      <c r="O197" s="86"/>
      <c r="P197" s="215">
        <f>O197*H197</f>
        <v>0</v>
      </c>
      <c r="Q197" s="215">
        <v>0</v>
      </c>
      <c r="R197" s="215">
        <f>Q197*H197</f>
        <v>0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130</v>
      </c>
      <c r="AT197" s="217" t="s">
        <v>127</v>
      </c>
      <c r="AU197" s="217" t="s">
        <v>81</v>
      </c>
      <c r="AY197" s="19" t="s">
        <v>124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79</v>
      </c>
      <c r="BK197" s="218">
        <f>ROUND(I197*H197,2)</f>
        <v>0</v>
      </c>
      <c r="BL197" s="19" t="s">
        <v>130</v>
      </c>
      <c r="BM197" s="217" t="s">
        <v>276</v>
      </c>
    </row>
    <row r="198" s="2" customFormat="1" ht="16.5" customHeight="1">
      <c r="A198" s="40"/>
      <c r="B198" s="41"/>
      <c r="C198" s="206" t="s">
        <v>7</v>
      </c>
      <c r="D198" s="206" t="s">
        <v>127</v>
      </c>
      <c r="E198" s="207" t="s">
        <v>277</v>
      </c>
      <c r="F198" s="208" t="s">
        <v>278</v>
      </c>
      <c r="G198" s="209" t="s">
        <v>129</v>
      </c>
      <c r="H198" s="210">
        <v>1</v>
      </c>
      <c r="I198" s="211"/>
      <c r="J198" s="212">
        <f>ROUND(I198*H198,2)</f>
        <v>0</v>
      </c>
      <c r="K198" s="208" t="s">
        <v>19</v>
      </c>
      <c r="L198" s="46"/>
      <c r="M198" s="213" t="s">
        <v>19</v>
      </c>
      <c r="N198" s="214" t="s">
        <v>42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130</v>
      </c>
      <c r="AT198" s="217" t="s">
        <v>127</v>
      </c>
      <c r="AU198" s="217" t="s">
        <v>81</v>
      </c>
      <c r="AY198" s="19" t="s">
        <v>124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79</v>
      </c>
      <c r="BK198" s="218">
        <f>ROUND(I198*H198,2)</f>
        <v>0</v>
      </c>
      <c r="BL198" s="19" t="s">
        <v>130</v>
      </c>
      <c r="BM198" s="217" t="s">
        <v>279</v>
      </c>
    </row>
    <row r="199" s="12" customFormat="1" ht="22.8" customHeight="1">
      <c r="A199" s="12"/>
      <c r="B199" s="190"/>
      <c r="C199" s="191"/>
      <c r="D199" s="192" t="s">
        <v>70</v>
      </c>
      <c r="E199" s="204" t="s">
        <v>136</v>
      </c>
      <c r="F199" s="204" t="s">
        <v>280</v>
      </c>
      <c r="G199" s="191"/>
      <c r="H199" s="191"/>
      <c r="I199" s="194"/>
      <c r="J199" s="205">
        <f>BK199</f>
        <v>0</v>
      </c>
      <c r="K199" s="191"/>
      <c r="L199" s="196"/>
      <c r="M199" s="197"/>
      <c r="N199" s="198"/>
      <c r="O199" s="198"/>
      <c r="P199" s="199">
        <f>SUM(P200:P219)</f>
        <v>0</v>
      </c>
      <c r="Q199" s="198"/>
      <c r="R199" s="199">
        <f>SUM(R200:R219)</f>
        <v>2.5986882199999997</v>
      </c>
      <c r="S199" s="198"/>
      <c r="T199" s="200">
        <f>SUM(T200:T219)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1" t="s">
        <v>79</v>
      </c>
      <c r="AT199" s="202" t="s">
        <v>70</v>
      </c>
      <c r="AU199" s="202" t="s">
        <v>79</v>
      </c>
      <c r="AY199" s="201" t="s">
        <v>124</v>
      </c>
      <c r="BK199" s="203">
        <f>SUM(BK200:BK219)</f>
        <v>0</v>
      </c>
    </row>
    <row r="200" s="2" customFormat="1" ht="16.5" customHeight="1">
      <c r="A200" s="40"/>
      <c r="B200" s="41"/>
      <c r="C200" s="206" t="s">
        <v>223</v>
      </c>
      <c r="D200" s="206" t="s">
        <v>127</v>
      </c>
      <c r="E200" s="207" t="s">
        <v>281</v>
      </c>
      <c r="F200" s="208" t="s">
        <v>282</v>
      </c>
      <c r="G200" s="209" t="s">
        <v>177</v>
      </c>
      <c r="H200" s="210">
        <v>0.98799999999999999</v>
      </c>
      <c r="I200" s="211"/>
      <c r="J200" s="212">
        <f>ROUND(I200*H200,2)</f>
        <v>0</v>
      </c>
      <c r="K200" s="208" t="s">
        <v>157</v>
      </c>
      <c r="L200" s="46"/>
      <c r="M200" s="213" t="s">
        <v>19</v>
      </c>
      <c r="N200" s="214" t="s">
        <v>42</v>
      </c>
      <c r="O200" s="86"/>
      <c r="P200" s="215">
        <f>O200*H200</f>
        <v>0</v>
      </c>
      <c r="Q200" s="215">
        <v>2.5018699999999998</v>
      </c>
      <c r="R200" s="215">
        <f>Q200*H200</f>
        <v>2.4718475599999996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130</v>
      </c>
      <c r="AT200" s="217" t="s">
        <v>127</v>
      </c>
      <c r="AU200" s="217" t="s">
        <v>81</v>
      </c>
      <c r="AY200" s="19" t="s">
        <v>124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79</v>
      </c>
      <c r="BK200" s="218">
        <f>ROUND(I200*H200,2)</f>
        <v>0</v>
      </c>
      <c r="BL200" s="19" t="s">
        <v>130</v>
      </c>
      <c r="BM200" s="217" t="s">
        <v>283</v>
      </c>
    </row>
    <row r="201" s="2" customFormat="1">
      <c r="A201" s="40"/>
      <c r="B201" s="41"/>
      <c r="C201" s="42"/>
      <c r="D201" s="224" t="s">
        <v>158</v>
      </c>
      <c r="E201" s="42"/>
      <c r="F201" s="225" t="s">
        <v>284</v>
      </c>
      <c r="G201" s="42"/>
      <c r="H201" s="42"/>
      <c r="I201" s="226"/>
      <c r="J201" s="42"/>
      <c r="K201" s="42"/>
      <c r="L201" s="46"/>
      <c r="M201" s="227"/>
      <c r="N201" s="228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158</v>
      </c>
      <c r="AU201" s="19" t="s">
        <v>81</v>
      </c>
    </row>
    <row r="202" s="15" customFormat="1">
      <c r="A202" s="15"/>
      <c r="B202" s="252"/>
      <c r="C202" s="253"/>
      <c r="D202" s="231" t="s">
        <v>160</v>
      </c>
      <c r="E202" s="254" t="s">
        <v>19</v>
      </c>
      <c r="F202" s="255" t="s">
        <v>285</v>
      </c>
      <c r="G202" s="253"/>
      <c r="H202" s="254" t="s">
        <v>19</v>
      </c>
      <c r="I202" s="256"/>
      <c r="J202" s="253"/>
      <c r="K202" s="253"/>
      <c r="L202" s="257"/>
      <c r="M202" s="258"/>
      <c r="N202" s="259"/>
      <c r="O202" s="259"/>
      <c r="P202" s="259"/>
      <c r="Q202" s="259"/>
      <c r="R202" s="259"/>
      <c r="S202" s="259"/>
      <c r="T202" s="260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1" t="s">
        <v>160</v>
      </c>
      <c r="AU202" s="261" t="s">
        <v>81</v>
      </c>
      <c r="AV202" s="15" t="s">
        <v>79</v>
      </c>
      <c r="AW202" s="15" t="s">
        <v>33</v>
      </c>
      <c r="AX202" s="15" t="s">
        <v>71</v>
      </c>
      <c r="AY202" s="261" t="s">
        <v>124</v>
      </c>
    </row>
    <row r="203" s="13" customFormat="1">
      <c r="A203" s="13"/>
      <c r="B203" s="229"/>
      <c r="C203" s="230"/>
      <c r="D203" s="231" t="s">
        <v>160</v>
      </c>
      <c r="E203" s="232" t="s">
        <v>19</v>
      </c>
      <c r="F203" s="233" t="s">
        <v>286</v>
      </c>
      <c r="G203" s="230"/>
      <c r="H203" s="234">
        <v>0.98799999999999999</v>
      </c>
      <c r="I203" s="235"/>
      <c r="J203" s="230"/>
      <c r="K203" s="230"/>
      <c r="L203" s="236"/>
      <c r="M203" s="237"/>
      <c r="N203" s="238"/>
      <c r="O203" s="238"/>
      <c r="P203" s="238"/>
      <c r="Q203" s="238"/>
      <c r="R203" s="238"/>
      <c r="S203" s="238"/>
      <c r="T203" s="23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0" t="s">
        <v>160</v>
      </c>
      <c r="AU203" s="240" t="s">
        <v>81</v>
      </c>
      <c r="AV203" s="13" t="s">
        <v>81</v>
      </c>
      <c r="AW203" s="13" t="s">
        <v>33</v>
      </c>
      <c r="AX203" s="13" t="s">
        <v>71</v>
      </c>
      <c r="AY203" s="240" t="s">
        <v>124</v>
      </c>
    </row>
    <row r="204" s="14" customFormat="1">
      <c r="A204" s="14"/>
      <c r="B204" s="241"/>
      <c r="C204" s="242"/>
      <c r="D204" s="231" t="s">
        <v>160</v>
      </c>
      <c r="E204" s="243" t="s">
        <v>19</v>
      </c>
      <c r="F204" s="244" t="s">
        <v>162</v>
      </c>
      <c r="G204" s="242"/>
      <c r="H204" s="245">
        <v>0.98799999999999999</v>
      </c>
      <c r="I204" s="246"/>
      <c r="J204" s="242"/>
      <c r="K204" s="242"/>
      <c r="L204" s="247"/>
      <c r="M204" s="248"/>
      <c r="N204" s="249"/>
      <c r="O204" s="249"/>
      <c r="P204" s="249"/>
      <c r="Q204" s="249"/>
      <c r="R204" s="249"/>
      <c r="S204" s="249"/>
      <c r="T204" s="25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1" t="s">
        <v>160</v>
      </c>
      <c r="AU204" s="251" t="s">
        <v>81</v>
      </c>
      <c r="AV204" s="14" t="s">
        <v>130</v>
      </c>
      <c r="AW204" s="14" t="s">
        <v>33</v>
      </c>
      <c r="AX204" s="14" t="s">
        <v>79</v>
      </c>
      <c r="AY204" s="251" t="s">
        <v>124</v>
      </c>
    </row>
    <row r="205" s="2" customFormat="1" ht="16.5" customHeight="1">
      <c r="A205" s="40"/>
      <c r="B205" s="41"/>
      <c r="C205" s="206" t="s">
        <v>287</v>
      </c>
      <c r="D205" s="206" t="s">
        <v>127</v>
      </c>
      <c r="E205" s="207" t="s">
        <v>288</v>
      </c>
      <c r="F205" s="208" t="s">
        <v>289</v>
      </c>
      <c r="G205" s="209" t="s">
        <v>156</v>
      </c>
      <c r="H205" s="210">
        <v>5.2000000000000002</v>
      </c>
      <c r="I205" s="211"/>
      <c r="J205" s="212">
        <f>ROUND(I205*H205,2)</f>
        <v>0</v>
      </c>
      <c r="K205" s="208" t="s">
        <v>157</v>
      </c>
      <c r="L205" s="46"/>
      <c r="M205" s="213" t="s">
        <v>19</v>
      </c>
      <c r="N205" s="214" t="s">
        <v>42</v>
      </c>
      <c r="O205" s="86"/>
      <c r="P205" s="215">
        <f>O205*H205</f>
        <v>0</v>
      </c>
      <c r="Q205" s="215">
        <v>0.0027499999999999998</v>
      </c>
      <c r="R205" s="215">
        <f>Q205*H205</f>
        <v>0.0143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130</v>
      </c>
      <c r="AT205" s="217" t="s">
        <v>127</v>
      </c>
      <c r="AU205" s="217" t="s">
        <v>81</v>
      </c>
      <c r="AY205" s="19" t="s">
        <v>124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79</v>
      </c>
      <c r="BK205" s="218">
        <f>ROUND(I205*H205,2)</f>
        <v>0</v>
      </c>
      <c r="BL205" s="19" t="s">
        <v>130</v>
      </c>
      <c r="BM205" s="217" t="s">
        <v>290</v>
      </c>
    </row>
    <row r="206" s="2" customFormat="1">
      <c r="A206" s="40"/>
      <c r="B206" s="41"/>
      <c r="C206" s="42"/>
      <c r="D206" s="224" t="s">
        <v>158</v>
      </c>
      <c r="E206" s="42"/>
      <c r="F206" s="225" t="s">
        <v>291</v>
      </c>
      <c r="G206" s="42"/>
      <c r="H206" s="42"/>
      <c r="I206" s="226"/>
      <c r="J206" s="42"/>
      <c r="K206" s="42"/>
      <c r="L206" s="46"/>
      <c r="M206" s="227"/>
      <c r="N206" s="228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158</v>
      </c>
      <c r="AU206" s="19" t="s">
        <v>81</v>
      </c>
    </row>
    <row r="207" s="13" customFormat="1">
      <c r="A207" s="13"/>
      <c r="B207" s="229"/>
      <c r="C207" s="230"/>
      <c r="D207" s="231" t="s">
        <v>160</v>
      </c>
      <c r="E207" s="232" t="s">
        <v>19</v>
      </c>
      <c r="F207" s="233" t="s">
        <v>292</v>
      </c>
      <c r="G207" s="230"/>
      <c r="H207" s="234">
        <v>5.2000000000000002</v>
      </c>
      <c r="I207" s="235"/>
      <c r="J207" s="230"/>
      <c r="K207" s="230"/>
      <c r="L207" s="236"/>
      <c r="M207" s="237"/>
      <c r="N207" s="238"/>
      <c r="O207" s="238"/>
      <c r="P207" s="238"/>
      <c r="Q207" s="238"/>
      <c r="R207" s="238"/>
      <c r="S207" s="238"/>
      <c r="T207" s="23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0" t="s">
        <v>160</v>
      </c>
      <c r="AU207" s="240" t="s">
        <v>81</v>
      </c>
      <c r="AV207" s="13" t="s">
        <v>81</v>
      </c>
      <c r="AW207" s="13" t="s">
        <v>33</v>
      </c>
      <c r="AX207" s="13" t="s">
        <v>71</v>
      </c>
      <c r="AY207" s="240" t="s">
        <v>124</v>
      </c>
    </row>
    <row r="208" s="14" customFormat="1">
      <c r="A208" s="14"/>
      <c r="B208" s="241"/>
      <c r="C208" s="242"/>
      <c r="D208" s="231" t="s">
        <v>160</v>
      </c>
      <c r="E208" s="243" t="s">
        <v>19</v>
      </c>
      <c r="F208" s="244" t="s">
        <v>162</v>
      </c>
      <c r="G208" s="242"/>
      <c r="H208" s="245">
        <v>5.2000000000000002</v>
      </c>
      <c r="I208" s="246"/>
      <c r="J208" s="242"/>
      <c r="K208" s="242"/>
      <c r="L208" s="247"/>
      <c r="M208" s="248"/>
      <c r="N208" s="249"/>
      <c r="O208" s="249"/>
      <c r="P208" s="249"/>
      <c r="Q208" s="249"/>
      <c r="R208" s="249"/>
      <c r="S208" s="249"/>
      <c r="T208" s="250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1" t="s">
        <v>160</v>
      </c>
      <c r="AU208" s="251" t="s">
        <v>81</v>
      </c>
      <c r="AV208" s="14" t="s">
        <v>130</v>
      </c>
      <c r="AW208" s="14" t="s">
        <v>33</v>
      </c>
      <c r="AX208" s="14" t="s">
        <v>79</v>
      </c>
      <c r="AY208" s="251" t="s">
        <v>124</v>
      </c>
    </row>
    <row r="209" s="2" customFormat="1" ht="16.5" customHeight="1">
      <c r="A209" s="40"/>
      <c r="B209" s="41"/>
      <c r="C209" s="206" t="s">
        <v>227</v>
      </c>
      <c r="D209" s="206" t="s">
        <v>127</v>
      </c>
      <c r="E209" s="207" t="s">
        <v>293</v>
      </c>
      <c r="F209" s="208" t="s">
        <v>294</v>
      </c>
      <c r="G209" s="209" t="s">
        <v>156</v>
      </c>
      <c r="H209" s="210">
        <v>5.2000000000000002</v>
      </c>
      <c r="I209" s="211"/>
      <c r="J209" s="212">
        <f>ROUND(I209*H209,2)</f>
        <v>0</v>
      </c>
      <c r="K209" s="208" t="s">
        <v>157</v>
      </c>
      <c r="L209" s="46"/>
      <c r="M209" s="213" t="s">
        <v>19</v>
      </c>
      <c r="N209" s="214" t="s">
        <v>42</v>
      </c>
      <c r="O209" s="86"/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130</v>
      </c>
      <c r="AT209" s="217" t="s">
        <v>127</v>
      </c>
      <c r="AU209" s="217" t="s">
        <v>81</v>
      </c>
      <c r="AY209" s="19" t="s">
        <v>124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79</v>
      </c>
      <c r="BK209" s="218">
        <f>ROUND(I209*H209,2)</f>
        <v>0</v>
      </c>
      <c r="BL209" s="19" t="s">
        <v>130</v>
      </c>
      <c r="BM209" s="217" t="s">
        <v>295</v>
      </c>
    </row>
    <row r="210" s="2" customFormat="1">
      <c r="A210" s="40"/>
      <c r="B210" s="41"/>
      <c r="C210" s="42"/>
      <c r="D210" s="224" t="s">
        <v>158</v>
      </c>
      <c r="E210" s="42"/>
      <c r="F210" s="225" t="s">
        <v>296</v>
      </c>
      <c r="G210" s="42"/>
      <c r="H210" s="42"/>
      <c r="I210" s="226"/>
      <c r="J210" s="42"/>
      <c r="K210" s="42"/>
      <c r="L210" s="46"/>
      <c r="M210" s="227"/>
      <c r="N210" s="228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158</v>
      </c>
      <c r="AU210" s="19" t="s">
        <v>81</v>
      </c>
    </row>
    <row r="211" s="2" customFormat="1" ht="24.15" customHeight="1">
      <c r="A211" s="40"/>
      <c r="B211" s="41"/>
      <c r="C211" s="206" t="s">
        <v>297</v>
      </c>
      <c r="D211" s="206" t="s">
        <v>127</v>
      </c>
      <c r="E211" s="207" t="s">
        <v>298</v>
      </c>
      <c r="F211" s="208" t="s">
        <v>299</v>
      </c>
      <c r="G211" s="209" t="s">
        <v>216</v>
      </c>
      <c r="H211" s="210">
        <v>0.017000000000000001</v>
      </c>
      <c r="I211" s="211"/>
      <c r="J211" s="212">
        <f>ROUND(I211*H211,2)</f>
        <v>0</v>
      </c>
      <c r="K211" s="208" t="s">
        <v>157</v>
      </c>
      <c r="L211" s="46"/>
      <c r="M211" s="213" t="s">
        <v>19</v>
      </c>
      <c r="N211" s="214" t="s">
        <v>42</v>
      </c>
      <c r="O211" s="86"/>
      <c r="P211" s="215">
        <f>O211*H211</f>
        <v>0</v>
      </c>
      <c r="Q211" s="215">
        <v>0.019539999999999998</v>
      </c>
      <c r="R211" s="215">
        <f>Q211*H211</f>
        <v>0.00033218000000000001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130</v>
      </c>
      <c r="AT211" s="217" t="s">
        <v>127</v>
      </c>
      <c r="AU211" s="217" t="s">
        <v>81</v>
      </c>
      <c r="AY211" s="19" t="s">
        <v>124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79</v>
      </c>
      <c r="BK211" s="218">
        <f>ROUND(I211*H211,2)</f>
        <v>0</v>
      </c>
      <c r="BL211" s="19" t="s">
        <v>130</v>
      </c>
      <c r="BM211" s="217" t="s">
        <v>300</v>
      </c>
    </row>
    <row r="212" s="2" customFormat="1">
      <c r="A212" s="40"/>
      <c r="B212" s="41"/>
      <c r="C212" s="42"/>
      <c r="D212" s="224" t="s">
        <v>158</v>
      </c>
      <c r="E212" s="42"/>
      <c r="F212" s="225" t="s">
        <v>301</v>
      </c>
      <c r="G212" s="42"/>
      <c r="H212" s="42"/>
      <c r="I212" s="226"/>
      <c r="J212" s="42"/>
      <c r="K212" s="42"/>
      <c r="L212" s="46"/>
      <c r="M212" s="227"/>
      <c r="N212" s="228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158</v>
      </c>
      <c r="AU212" s="19" t="s">
        <v>81</v>
      </c>
    </row>
    <row r="213" s="15" customFormat="1">
      <c r="A213" s="15"/>
      <c r="B213" s="252"/>
      <c r="C213" s="253"/>
      <c r="D213" s="231" t="s">
        <v>160</v>
      </c>
      <c r="E213" s="254" t="s">
        <v>19</v>
      </c>
      <c r="F213" s="255" t="s">
        <v>302</v>
      </c>
      <c r="G213" s="253"/>
      <c r="H213" s="254" t="s">
        <v>19</v>
      </c>
      <c r="I213" s="256"/>
      <c r="J213" s="253"/>
      <c r="K213" s="253"/>
      <c r="L213" s="257"/>
      <c r="M213" s="258"/>
      <c r="N213" s="259"/>
      <c r="O213" s="259"/>
      <c r="P213" s="259"/>
      <c r="Q213" s="259"/>
      <c r="R213" s="259"/>
      <c r="S213" s="259"/>
      <c r="T213" s="260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1" t="s">
        <v>160</v>
      </c>
      <c r="AU213" s="261" t="s">
        <v>81</v>
      </c>
      <c r="AV213" s="15" t="s">
        <v>79</v>
      </c>
      <c r="AW213" s="15" t="s">
        <v>33</v>
      </c>
      <c r="AX213" s="15" t="s">
        <v>71</v>
      </c>
      <c r="AY213" s="261" t="s">
        <v>124</v>
      </c>
    </row>
    <row r="214" s="13" customFormat="1">
      <c r="A214" s="13"/>
      <c r="B214" s="229"/>
      <c r="C214" s="230"/>
      <c r="D214" s="231" t="s">
        <v>160</v>
      </c>
      <c r="E214" s="232" t="s">
        <v>19</v>
      </c>
      <c r="F214" s="233" t="s">
        <v>303</v>
      </c>
      <c r="G214" s="230"/>
      <c r="H214" s="234">
        <v>0.017000000000000001</v>
      </c>
      <c r="I214" s="235"/>
      <c r="J214" s="230"/>
      <c r="K214" s="230"/>
      <c r="L214" s="236"/>
      <c r="M214" s="237"/>
      <c r="N214" s="238"/>
      <c r="O214" s="238"/>
      <c r="P214" s="238"/>
      <c r="Q214" s="238"/>
      <c r="R214" s="238"/>
      <c r="S214" s="238"/>
      <c r="T214" s="23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0" t="s">
        <v>160</v>
      </c>
      <c r="AU214" s="240" t="s">
        <v>81</v>
      </c>
      <c r="AV214" s="13" t="s">
        <v>81</v>
      </c>
      <c r="AW214" s="13" t="s">
        <v>33</v>
      </c>
      <c r="AX214" s="13" t="s">
        <v>79</v>
      </c>
      <c r="AY214" s="240" t="s">
        <v>124</v>
      </c>
    </row>
    <row r="215" s="2" customFormat="1" ht="16.5" customHeight="1">
      <c r="A215" s="40"/>
      <c r="B215" s="41"/>
      <c r="C215" s="262" t="s">
        <v>237</v>
      </c>
      <c r="D215" s="262" t="s">
        <v>304</v>
      </c>
      <c r="E215" s="263" t="s">
        <v>305</v>
      </c>
      <c r="F215" s="264" t="s">
        <v>306</v>
      </c>
      <c r="G215" s="265" t="s">
        <v>216</v>
      </c>
      <c r="H215" s="266">
        <v>0.017000000000000001</v>
      </c>
      <c r="I215" s="267"/>
      <c r="J215" s="268">
        <f>ROUND(I215*H215,2)</f>
        <v>0</v>
      </c>
      <c r="K215" s="264" t="s">
        <v>157</v>
      </c>
      <c r="L215" s="269"/>
      <c r="M215" s="270" t="s">
        <v>19</v>
      </c>
      <c r="N215" s="271" t="s">
        <v>42</v>
      </c>
      <c r="O215" s="86"/>
      <c r="P215" s="215">
        <f>O215*H215</f>
        <v>0</v>
      </c>
      <c r="Q215" s="215">
        <v>1</v>
      </c>
      <c r="R215" s="215">
        <f>Q215*H215</f>
        <v>0.017000000000000001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178</v>
      </c>
      <c r="AT215" s="217" t="s">
        <v>304</v>
      </c>
      <c r="AU215" s="217" t="s">
        <v>81</v>
      </c>
      <c r="AY215" s="19" t="s">
        <v>124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79</v>
      </c>
      <c r="BK215" s="218">
        <f>ROUND(I215*H215,2)</f>
        <v>0</v>
      </c>
      <c r="BL215" s="19" t="s">
        <v>130</v>
      </c>
      <c r="BM215" s="217" t="s">
        <v>307</v>
      </c>
    </row>
    <row r="216" s="2" customFormat="1" ht="16.5" customHeight="1">
      <c r="A216" s="40"/>
      <c r="B216" s="41"/>
      <c r="C216" s="206" t="s">
        <v>308</v>
      </c>
      <c r="D216" s="206" t="s">
        <v>127</v>
      </c>
      <c r="E216" s="207" t="s">
        <v>309</v>
      </c>
      <c r="F216" s="208" t="s">
        <v>310</v>
      </c>
      <c r="G216" s="209" t="s">
        <v>177</v>
      </c>
      <c r="H216" s="210">
        <v>0.035999999999999997</v>
      </c>
      <c r="I216" s="211"/>
      <c r="J216" s="212">
        <f>ROUND(I216*H216,2)</f>
        <v>0</v>
      </c>
      <c r="K216" s="208" t="s">
        <v>157</v>
      </c>
      <c r="L216" s="46"/>
      <c r="M216" s="213" t="s">
        <v>19</v>
      </c>
      <c r="N216" s="214" t="s">
        <v>42</v>
      </c>
      <c r="O216" s="86"/>
      <c r="P216" s="215">
        <f>O216*H216</f>
        <v>0</v>
      </c>
      <c r="Q216" s="215">
        <v>2.6446800000000001</v>
      </c>
      <c r="R216" s="215">
        <f>Q216*H216</f>
        <v>0.095208479999999998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130</v>
      </c>
      <c r="AT216" s="217" t="s">
        <v>127</v>
      </c>
      <c r="AU216" s="217" t="s">
        <v>81</v>
      </c>
      <c r="AY216" s="19" t="s">
        <v>124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79</v>
      </c>
      <c r="BK216" s="218">
        <f>ROUND(I216*H216,2)</f>
        <v>0</v>
      </c>
      <c r="BL216" s="19" t="s">
        <v>130</v>
      </c>
      <c r="BM216" s="217" t="s">
        <v>311</v>
      </c>
    </row>
    <row r="217" s="2" customFormat="1">
      <c r="A217" s="40"/>
      <c r="B217" s="41"/>
      <c r="C217" s="42"/>
      <c r="D217" s="224" t="s">
        <v>158</v>
      </c>
      <c r="E217" s="42"/>
      <c r="F217" s="225" t="s">
        <v>312</v>
      </c>
      <c r="G217" s="42"/>
      <c r="H217" s="42"/>
      <c r="I217" s="226"/>
      <c r="J217" s="42"/>
      <c r="K217" s="42"/>
      <c r="L217" s="46"/>
      <c r="M217" s="227"/>
      <c r="N217" s="228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158</v>
      </c>
      <c r="AU217" s="19" t="s">
        <v>81</v>
      </c>
    </row>
    <row r="218" s="15" customFormat="1">
      <c r="A218" s="15"/>
      <c r="B218" s="252"/>
      <c r="C218" s="253"/>
      <c r="D218" s="231" t="s">
        <v>160</v>
      </c>
      <c r="E218" s="254" t="s">
        <v>19</v>
      </c>
      <c r="F218" s="255" t="s">
        <v>313</v>
      </c>
      <c r="G218" s="253"/>
      <c r="H218" s="254" t="s">
        <v>19</v>
      </c>
      <c r="I218" s="256"/>
      <c r="J218" s="253"/>
      <c r="K218" s="253"/>
      <c r="L218" s="257"/>
      <c r="M218" s="258"/>
      <c r="N218" s="259"/>
      <c r="O218" s="259"/>
      <c r="P218" s="259"/>
      <c r="Q218" s="259"/>
      <c r="R218" s="259"/>
      <c r="S218" s="259"/>
      <c r="T218" s="260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1" t="s">
        <v>160</v>
      </c>
      <c r="AU218" s="261" t="s">
        <v>81</v>
      </c>
      <c r="AV218" s="15" t="s">
        <v>79</v>
      </c>
      <c r="AW218" s="15" t="s">
        <v>33</v>
      </c>
      <c r="AX218" s="15" t="s">
        <v>71</v>
      </c>
      <c r="AY218" s="261" t="s">
        <v>124</v>
      </c>
    </row>
    <row r="219" s="13" customFormat="1">
      <c r="A219" s="13"/>
      <c r="B219" s="229"/>
      <c r="C219" s="230"/>
      <c r="D219" s="231" t="s">
        <v>160</v>
      </c>
      <c r="E219" s="232" t="s">
        <v>19</v>
      </c>
      <c r="F219" s="233" t="s">
        <v>314</v>
      </c>
      <c r="G219" s="230"/>
      <c r="H219" s="234">
        <v>0.035999999999999997</v>
      </c>
      <c r="I219" s="235"/>
      <c r="J219" s="230"/>
      <c r="K219" s="230"/>
      <c r="L219" s="236"/>
      <c r="M219" s="237"/>
      <c r="N219" s="238"/>
      <c r="O219" s="238"/>
      <c r="P219" s="238"/>
      <c r="Q219" s="238"/>
      <c r="R219" s="238"/>
      <c r="S219" s="238"/>
      <c r="T219" s="23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0" t="s">
        <v>160</v>
      </c>
      <c r="AU219" s="240" t="s">
        <v>81</v>
      </c>
      <c r="AV219" s="13" t="s">
        <v>81</v>
      </c>
      <c r="AW219" s="13" t="s">
        <v>33</v>
      </c>
      <c r="AX219" s="13" t="s">
        <v>79</v>
      </c>
      <c r="AY219" s="240" t="s">
        <v>124</v>
      </c>
    </row>
    <row r="220" s="12" customFormat="1" ht="22.8" customHeight="1">
      <c r="A220" s="12"/>
      <c r="B220" s="190"/>
      <c r="C220" s="191"/>
      <c r="D220" s="192" t="s">
        <v>70</v>
      </c>
      <c r="E220" s="204" t="s">
        <v>123</v>
      </c>
      <c r="F220" s="204" t="s">
        <v>315</v>
      </c>
      <c r="G220" s="191"/>
      <c r="H220" s="191"/>
      <c r="I220" s="194"/>
      <c r="J220" s="205">
        <f>BK220</f>
        <v>0</v>
      </c>
      <c r="K220" s="191"/>
      <c r="L220" s="196"/>
      <c r="M220" s="197"/>
      <c r="N220" s="198"/>
      <c r="O220" s="198"/>
      <c r="P220" s="199">
        <f>SUM(P221:P233)</f>
        <v>0</v>
      </c>
      <c r="Q220" s="198"/>
      <c r="R220" s="199">
        <f>SUM(R221:R233)</f>
        <v>4.2811300000000001</v>
      </c>
      <c r="S220" s="198"/>
      <c r="T220" s="200">
        <f>SUM(T221:T233)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1" t="s">
        <v>79</v>
      </c>
      <c r="AT220" s="202" t="s">
        <v>70</v>
      </c>
      <c r="AU220" s="202" t="s">
        <v>79</v>
      </c>
      <c r="AY220" s="201" t="s">
        <v>124</v>
      </c>
      <c r="BK220" s="203">
        <f>SUM(BK221:BK233)</f>
        <v>0</v>
      </c>
    </row>
    <row r="221" s="2" customFormat="1" ht="21.75" customHeight="1">
      <c r="A221" s="40"/>
      <c r="B221" s="41"/>
      <c r="C221" s="206" t="s">
        <v>242</v>
      </c>
      <c r="D221" s="206" t="s">
        <v>127</v>
      </c>
      <c r="E221" s="207" t="s">
        <v>316</v>
      </c>
      <c r="F221" s="208" t="s">
        <v>317</v>
      </c>
      <c r="G221" s="209" t="s">
        <v>156</v>
      </c>
      <c r="H221" s="210">
        <v>4.9000000000000004</v>
      </c>
      <c r="I221" s="211"/>
      <c r="J221" s="212">
        <f>ROUND(I221*H221,2)</f>
        <v>0</v>
      </c>
      <c r="K221" s="208" t="s">
        <v>157</v>
      </c>
      <c r="L221" s="46"/>
      <c r="M221" s="213" t="s">
        <v>19</v>
      </c>
      <c r="N221" s="214" t="s">
        <v>42</v>
      </c>
      <c r="O221" s="86"/>
      <c r="P221" s="215">
        <f>O221*H221</f>
        <v>0</v>
      </c>
      <c r="Q221" s="215">
        <v>0.68999999999999995</v>
      </c>
      <c r="R221" s="215">
        <f>Q221*H221</f>
        <v>3.3809999999999998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130</v>
      </c>
      <c r="AT221" s="217" t="s">
        <v>127</v>
      </c>
      <c r="AU221" s="217" t="s">
        <v>81</v>
      </c>
      <c r="AY221" s="19" t="s">
        <v>124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79</v>
      </c>
      <c r="BK221" s="218">
        <f>ROUND(I221*H221,2)</f>
        <v>0</v>
      </c>
      <c r="BL221" s="19" t="s">
        <v>130</v>
      </c>
      <c r="BM221" s="217" t="s">
        <v>318</v>
      </c>
    </row>
    <row r="222" s="2" customFormat="1">
      <c r="A222" s="40"/>
      <c r="B222" s="41"/>
      <c r="C222" s="42"/>
      <c r="D222" s="224" t="s">
        <v>158</v>
      </c>
      <c r="E222" s="42"/>
      <c r="F222" s="225" t="s">
        <v>319</v>
      </c>
      <c r="G222" s="42"/>
      <c r="H222" s="42"/>
      <c r="I222" s="226"/>
      <c r="J222" s="42"/>
      <c r="K222" s="42"/>
      <c r="L222" s="46"/>
      <c r="M222" s="227"/>
      <c r="N222" s="228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158</v>
      </c>
      <c r="AU222" s="19" t="s">
        <v>81</v>
      </c>
    </row>
    <row r="223" s="15" customFormat="1">
      <c r="A223" s="15"/>
      <c r="B223" s="252"/>
      <c r="C223" s="253"/>
      <c r="D223" s="231" t="s">
        <v>160</v>
      </c>
      <c r="E223" s="254" t="s">
        <v>19</v>
      </c>
      <c r="F223" s="255" t="s">
        <v>320</v>
      </c>
      <c r="G223" s="253"/>
      <c r="H223" s="254" t="s">
        <v>19</v>
      </c>
      <c r="I223" s="256"/>
      <c r="J223" s="253"/>
      <c r="K223" s="253"/>
      <c r="L223" s="257"/>
      <c r="M223" s="258"/>
      <c r="N223" s="259"/>
      <c r="O223" s="259"/>
      <c r="P223" s="259"/>
      <c r="Q223" s="259"/>
      <c r="R223" s="259"/>
      <c r="S223" s="259"/>
      <c r="T223" s="260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1" t="s">
        <v>160</v>
      </c>
      <c r="AU223" s="261" t="s">
        <v>81</v>
      </c>
      <c r="AV223" s="15" t="s">
        <v>79</v>
      </c>
      <c r="AW223" s="15" t="s">
        <v>33</v>
      </c>
      <c r="AX223" s="15" t="s">
        <v>71</v>
      </c>
      <c r="AY223" s="261" t="s">
        <v>124</v>
      </c>
    </row>
    <row r="224" s="15" customFormat="1">
      <c r="A224" s="15"/>
      <c r="B224" s="252"/>
      <c r="C224" s="253"/>
      <c r="D224" s="231" t="s">
        <v>160</v>
      </c>
      <c r="E224" s="254" t="s">
        <v>19</v>
      </c>
      <c r="F224" s="255" t="s">
        <v>321</v>
      </c>
      <c r="G224" s="253"/>
      <c r="H224" s="254" t="s">
        <v>19</v>
      </c>
      <c r="I224" s="256"/>
      <c r="J224" s="253"/>
      <c r="K224" s="253"/>
      <c r="L224" s="257"/>
      <c r="M224" s="258"/>
      <c r="N224" s="259"/>
      <c r="O224" s="259"/>
      <c r="P224" s="259"/>
      <c r="Q224" s="259"/>
      <c r="R224" s="259"/>
      <c r="S224" s="259"/>
      <c r="T224" s="260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1" t="s">
        <v>160</v>
      </c>
      <c r="AU224" s="261" t="s">
        <v>81</v>
      </c>
      <c r="AV224" s="15" t="s">
        <v>79</v>
      </c>
      <c r="AW224" s="15" t="s">
        <v>33</v>
      </c>
      <c r="AX224" s="15" t="s">
        <v>71</v>
      </c>
      <c r="AY224" s="261" t="s">
        <v>124</v>
      </c>
    </row>
    <row r="225" s="13" customFormat="1">
      <c r="A225" s="13"/>
      <c r="B225" s="229"/>
      <c r="C225" s="230"/>
      <c r="D225" s="231" t="s">
        <v>160</v>
      </c>
      <c r="E225" s="232" t="s">
        <v>19</v>
      </c>
      <c r="F225" s="233" t="s">
        <v>231</v>
      </c>
      <c r="G225" s="230"/>
      <c r="H225" s="234">
        <v>4.9000000000000004</v>
      </c>
      <c r="I225" s="235"/>
      <c r="J225" s="230"/>
      <c r="K225" s="230"/>
      <c r="L225" s="236"/>
      <c r="M225" s="237"/>
      <c r="N225" s="238"/>
      <c r="O225" s="238"/>
      <c r="P225" s="238"/>
      <c r="Q225" s="238"/>
      <c r="R225" s="238"/>
      <c r="S225" s="238"/>
      <c r="T225" s="23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0" t="s">
        <v>160</v>
      </c>
      <c r="AU225" s="240" t="s">
        <v>81</v>
      </c>
      <c r="AV225" s="13" t="s">
        <v>81</v>
      </c>
      <c r="AW225" s="13" t="s">
        <v>33</v>
      </c>
      <c r="AX225" s="13" t="s">
        <v>71</v>
      </c>
      <c r="AY225" s="240" t="s">
        <v>124</v>
      </c>
    </row>
    <row r="226" s="14" customFormat="1">
      <c r="A226" s="14"/>
      <c r="B226" s="241"/>
      <c r="C226" s="242"/>
      <c r="D226" s="231" t="s">
        <v>160</v>
      </c>
      <c r="E226" s="243" t="s">
        <v>19</v>
      </c>
      <c r="F226" s="244" t="s">
        <v>162</v>
      </c>
      <c r="G226" s="242"/>
      <c r="H226" s="245">
        <v>4.9000000000000004</v>
      </c>
      <c r="I226" s="246"/>
      <c r="J226" s="242"/>
      <c r="K226" s="242"/>
      <c r="L226" s="247"/>
      <c r="M226" s="248"/>
      <c r="N226" s="249"/>
      <c r="O226" s="249"/>
      <c r="P226" s="249"/>
      <c r="Q226" s="249"/>
      <c r="R226" s="249"/>
      <c r="S226" s="249"/>
      <c r="T226" s="250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1" t="s">
        <v>160</v>
      </c>
      <c r="AU226" s="251" t="s">
        <v>81</v>
      </c>
      <c r="AV226" s="14" t="s">
        <v>130</v>
      </c>
      <c r="AW226" s="14" t="s">
        <v>33</v>
      </c>
      <c r="AX226" s="14" t="s">
        <v>79</v>
      </c>
      <c r="AY226" s="251" t="s">
        <v>124</v>
      </c>
    </row>
    <row r="227" s="2" customFormat="1" ht="33" customHeight="1">
      <c r="A227" s="40"/>
      <c r="B227" s="41"/>
      <c r="C227" s="206" t="s">
        <v>322</v>
      </c>
      <c r="D227" s="206" t="s">
        <v>127</v>
      </c>
      <c r="E227" s="207" t="s">
        <v>323</v>
      </c>
      <c r="F227" s="208" t="s">
        <v>324</v>
      </c>
      <c r="G227" s="209" t="s">
        <v>156</v>
      </c>
      <c r="H227" s="210">
        <v>4.9000000000000004</v>
      </c>
      <c r="I227" s="211"/>
      <c r="J227" s="212">
        <f>ROUND(I227*H227,2)</f>
        <v>0</v>
      </c>
      <c r="K227" s="208" t="s">
        <v>157</v>
      </c>
      <c r="L227" s="46"/>
      <c r="M227" s="213" t="s">
        <v>19</v>
      </c>
      <c r="N227" s="214" t="s">
        <v>42</v>
      </c>
      <c r="O227" s="86"/>
      <c r="P227" s="215">
        <f>O227*H227</f>
        <v>0</v>
      </c>
      <c r="Q227" s="215">
        <v>0.1837</v>
      </c>
      <c r="R227" s="215">
        <f>Q227*H227</f>
        <v>0.9001300000000001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130</v>
      </c>
      <c r="AT227" s="217" t="s">
        <v>127</v>
      </c>
      <c r="AU227" s="217" t="s">
        <v>81</v>
      </c>
      <c r="AY227" s="19" t="s">
        <v>124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79</v>
      </c>
      <c r="BK227" s="218">
        <f>ROUND(I227*H227,2)</f>
        <v>0</v>
      </c>
      <c r="BL227" s="19" t="s">
        <v>130</v>
      </c>
      <c r="BM227" s="217" t="s">
        <v>325</v>
      </c>
    </row>
    <row r="228" s="2" customFormat="1">
      <c r="A228" s="40"/>
      <c r="B228" s="41"/>
      <c r="C228" s="42"/>
      <c r="D228" s="224" t="s">
        <v>158</v>
      </c>
      <c r="E228" s="42"/>
      <c r="F228" s="225" t="s">
        <v>326</v>
      </c>
      <c r="G228" s="42"/>
      <c r="H228" s="42"/>
      <c r="I228" s="226"/>
      <c r="J228" s="42"/>
      <c r="K228" s="42"/>
      <c r="L228" s="46"/>
      <c r="M228" s="227"/>
      <c r="N228" s="228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158</v>
      </c>
      <c r="AU228" s="19" t="s">
        <v>81</v>
      </c>
    </row>
    <row r="229" s="15" customFormat="1">
      <c r="A229" s="15"/>
      <c r="B229" s="252"/>
      <c r="C229" s="253"/>
      <c r="D229" s="231" t="s">
        <v>160</v>
      </c>
      <c r="E229" s="254" t="s">
        <v>19</v>
      </c>
      <c r="F229" s="255" t="s">
        <v>320</v>
      </c>
      <c r="G229" s="253"/>
      <c r="H229" s="254" t="s">
        <v>19</v>
      </c>
      <c r="I229" s="256"/>
      <c r="J229" s="253"/>
      <c r="K229" s="253"/>
      <c r="L229" s="257"/>
      <c r="M229" s="258"/>
      <c r="N229" s="259"/>
      <c r="O229" s="259"/>
      <c r="P229" s="259"/>
      <c r="Q229" s="259"/>
      <c r="R229" s="259"/>
      <c r="S229" s="259"/>
      <c r="T229" s="260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1" t="s">
        <v>160</v>
      </c>
      <c r="AU229" s="261" t="s">
        <v>81</v>
      </c>
      <c r="AV229" s="15" t="s">
        <v>79</v>
      </c>
      <c r="AW229" s="15" t="s">
        <v>33</v>
      </c>
      <c r="AX229" s="15" t="s">
        <v>71</v>
      </c>
      <c r="AY229" s="261" t="s">
        <v>124</v>
      </c>
    </row>
    <row r="230" s="15" customFormat="1">
      <c r="A230" s="15"/>
      <c r="B230" s="252"/>
      <c r="C230" s="253"/>
      <c r="D230" s="231" t="s">
        <v>160</v>
      </c>
      <c r="E230" s="254" t="s">
        <v>19</v>
      </c>
      <c r="F230" s="255" t="s">
        <v>321</v>
      </c>
      <c r="G230" s="253"/>
      <c r="H230" s="254" t="s">
        <v>19</v>
      </c>
      <c r="I230" s="256"/>
      <c r="J230" s="253"/>
      <c r="K230" s="253"/>
      <c r="L230" s="257"/>
      <c r="M230" s="258"/>
      <c r="N230" s="259"/>
      <c r="O230" s="259"/>
      <c r="P230" s="259"/>
      <c r="Q230" s="259"/>
      <c r="R230" s="259"/>
      <c r="S230" s="259"/>
      <c r="T230" s="260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61" t="s">
        <v>160</v>
      </c>
      <c r="AU230" s="261" t="s">
        <v>81</v>
      </c>
      <c r="AV230" s="15" t="s">
        <v>79</v>
      </c>
      <c r="AW230" s="15" t="s">
        <v>33</v>
      </c>
      <c r="AX230" s="15" t="s">
        <v>71</v>
      </c>
      <c r="AY230" s="261" t="s">
        <v>124</v>
      </c>
    </row>
    <row r="231" s="13" customFormat="1">
      <c r="A231" s="13"/>
      <c r="B231" s="229"/>
      <c r="C231" s="230"/>
      <c r="D231" s="231" t="s">
        <v>160</v>
      </c>
      <c r="E231" s="232" t="s">
        <v>19</v>
      </c>
      <c r="F231" s="233" t="s">
        <v>231</v>
      </c>
      <c r="G231" s="230"/>
      <c r="H231" s="234">
        <v>4.9000000000000004</v>
      </c>
      <c r="I231" s="235"/>
      <c r="J231" s="230"/>
      <c r="K231" s="230"/>
      <c r="L231" s="236"/>
      <c r="M231" s="237"/>
      <c r="N231" s="238"/>
      <c r="O231" s="238"/>
      <c r="P231" s="238"/>
      <c r="Q231" s="238"/>
      <c r="R231" s="238"/>
      <c r="S231" s="238"/>
      <c r="T231" s="23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0" t="s">
        <v>160</v>
      </c>
      <c r="AU231" s="240" t="s">
        <v>81</v>
      </c>
      <c r="AV231" s="13" t="s">
        <v>81</v>
      </c>
      <c r="AW231" s="13" t="s">
        <v>33</v>
      </c>
      <c r="AX231" s="13" t="s">
        <v>71</v>
      </c>
      <c r="AY231" s="240" t="s">
        <v>124</v>
      </c>
    </row>
    <row r="232" s="14" customFormat="1">
      <c r="A232" s="14"/>
      <c r="B232" s="241"/>
      <c r="C232" s="242"/>
      <c r="D232" s="231" t="s">
        <v>160</v>
      </c>
      <c r="E232" s="243" t="s">
        <v>19</v>
      </c>
      <c r="F232" s="244" t="s">
        <v>162</v>
      </c>
      <c r="G232" s="242"/>
      <c r="H232" s="245">
        <v>4.9000000000000004</v>
      </c>
      <c r="I232" s="246"/>
      <c r="J232" s="242"/>
      <c r="K232" s="242"/>
      <c r="L232" s="247"/>
      <c r="M232" s="248"/>
      <c r="N232" s="249"/>
      <c r="O232" s="249"/>
      <c r="P232" s="249"/>
      <c r="Q232" s="249"/>
      <c r="R232" s="249"/>
      <c r="S232" s="249"/>
      <c r="T232" s="25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1" t="s">
        <v>160</v>
      </c>
      <c r="AU232" s="251" t="s">
        <v>81</v>
      </c>
      <c r="AV232" s="14" t="s">
        <v>130</v>
      </c>
      <c r="AW232" s="14" t="s">
        <v>33</v>
      </c>
      <c r="AX232" s="14" t="s">
        <v>79</v>
      </c>
      <c r="AY232" s="251" t="s">
        <v>124</v>
      </c>
    </row>
    <row r="233" s="2" customFormat="1" ht="16.5" customHeight="1">
      <c r="A233" s="40"/>
      <c r="B233" s="41"/>
      <c r="C233" s="206" t="s">
        <v>248</v>
      </c>
      <c r="D233" s="206" t="s">
        <v>127</v>
      </c>
      <c r="E233" s="207" t="s">
        <v>327</v>
      </c>
      <c r="F233" s="208" t="s">
        <v>328</v>
      </c>
      <c r="G233" s="209" t="s">
        <v>156</v>
      </c>
      <c r="H233" s="210">
        <v>4.7000000000000002</v>
      </c>
      <c r="I233" s="211"/>
      <c r="J233" s="212">
        <f>ROUND(I233*H233,2)</f>
        <v>0</v>
      </c>
      <c r="K233" s="208" t="s">
        <v>19</v>
      </c>
      <c r="L233" s="46"/>
      <c r="M233" s="213" t="s">
        <v>19</v>
      </c>
      <c r="N233" s="214" t="s">
        <v>42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130</v>
      </c>
      <c r="AT233" s="217" t="s">
        <v>127</v>
      </c>
      <c r="AU233" s="217" t="s">
        <v>81</v>
      </c>
      <c r="AY233" s="19" t="s">
        <v>124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79</v>
      </c>
      <c r="BK233" s="218">
        <f>ROUND(I233*H233,2)</f>
        <v>0</v>
      </c>
      <c r="BL233" s="19" t="s">
        <v>130</v>
      </c>
      <c r="BM233" s="217" t="s">
        <v>329</v>
      </c>
    </row>
    <row r="234" s="12" customFormat="1" ht="22.8" customHeight="1">
      <c r="A234" s="12"/>
      <c r="B234" s="190"/>
      <c r="C234" s="191"/>
      <c r="D234" s="192" t="s">
        <v>70</v>
      </c>
      <c r="E234" s="204" t="s">
        <v>139</v>
      </c>
      <c r="F234" s="204" t="s">
        <v>330</v>
      </c>
      <c r="G234" s="191"/>
      <c r="H234" s="191"/>
      <c r="I234" s="194"/>
      <c r="J234" s="205">
        <f>BK234</f>
        <v>0</v>
      </c>
      <c r="K234" s="191"/>
      <c r="L234" s="196"/>
      <c r="M234" s="197"/>
      <c r="N234" s="198"/>
      <c r="O234" s="198"/>
      <c r="P234" s="199">
        <f>P235</f>
        <v>0</v>
      </c>
      <c r="Q234" s="198"/>
      <c r="R234" s="199">
        <f>R235</f>
        <v>0</v>
      </c>
      <c r="S234" s="198"/>
      <c r="T234" s="200">
        <f>T235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01" t="s">
        <v>79</v>
      </c>
      <c r="AT234" s="202" t="s">
        <v>70</v>
      </c>
      <c r="AU234" s="202" t="s">
        <v>79</v>
      </c>
      <c r="AY234" s="201" t="s">
        <v>124</v>
      </c>
      <c r="BK234" s="203">
        <f>BK235</f>
        <v>0</v>
      </c>
    </row>
    <row r="235" s="2" customFormat="1" ht="16.5" customHeight="1">
      <c r="A235" s="40"/>
      <c r="B235" s="41"/>
      <c r="C235" s="206" t="s">
        <v>331</v>
      </c>
      <c r="D235" s="206" t="s">
        <v>127</v>
      </c>
      <c r="E235" s="207" t="s">
        <v>332</v>
      </c>
      <c r="F235" s="208" t="s">
        <v>333</v>
      </c>
      <c r="G235" s="209" t="s">
        <v>129</v>
      </c>
      <c r="H235" s="210">
        <v>1</v>
      </c>
      <c r="I235" s="211"/>
      <c r="J235" s="212">
        <f>ROUND(I235*H235,2)</f>
        <v>0</v>
      </c>
      <c r="K235" s="208" t="s">
        <v>19</v>
      </c>
      <c r="L235" s="46"/>
      <c r="M235" s="213" t="s">
        <v>19</v>
      </c>
      <c r="N235" s="214" t="s">
        <v>42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130</v>
      </c>
      <c r="AT235" s="217" t="s">
        <v>127</v>
      </c>
      <c r="AU235" s="217" t="s">
        <v>81</v>
      </c>
      <c r="AY235" s="19" t="s">
        <v>124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79</v>
      </c>
      <c r="BK235" s="218">
        <f>ROUND(I235*H235,2)</f>
        <v>0</v>
      </c>
      <c r="BL235" s="19" t="s">
        <v>130</v>
      </c>
      <c r="BM235" s="217" t="s">
        <v>334</v>
      </c>
    </row>
    <row r="236" s="12" customFormat="1" ht="22.8" customHeight="1">
      <c r="A236" s="12"/>
      <c r="B236" s="190"/>
      <c r="C236" s="191"/>
      <c r="D236" s="192" t="s">
        <v>70</v>
      </c>
      <c r="E236" s="204" t="s">
        <v>178</v>
      </c>
      <c r="F236" s="204" t="s">
        <v>335</v>
      </c>
      <c r="G236" s="191"/>
      <c r="H236" s="191"/>
      <c r="I236" s="194"/>
      <c r="J236" s="205">
        <f>BK236</f>
        <v>0</v>
      </c>
      <c r="K236" s="191"/>
      <c r="L236" s="196"/>
      <c r="M236" s="197"/>
      <c r="N236" s="198"/>
      <c r="O236" s="198"/>
      <c r="P236" s="199">
        <f>SUM(P237:P243)</f>
        <v>0</v>
      </c>
      <c r="Q236" s="198"/>
      <c r="R236" s="199">
        <f>SUM(R237:R243)</f>
        <v>0.089999999999999997</v>
      </c>
      <c r="S236" s="198"/>
      <c r="T236" s="200">
        <f>SUM(T237:T243)</f>
        <v>0.14999999999999999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1" t="s">
        <v>79</v>
      </c>
      <c r="AT236" s="202" t="s">
        <v>70</v>
      </c>
      <c r="AU236" s="202" t="s">
        <v>79</v>
      </c>
      <c r="AY236" s="201" t="s">
        <v>124</v>
      </c>
      <c r="BK236" s="203">
        <f>SUM(BK237:BK243)</f>
        <v>0</v>
      </c>
    </row>
    <row r="237" s="2" customFormat="1" ht="21.75" customHeight="1">
      <c r="A237" s="40"/>
      <c r="B237" s="41"/>
      <c r="C237" s="206" t="s">
        <v>254</v>
      </c>
      <c r="D237" s="206" t="s">
        <v>127</v>
      </c>
      <c r="E237" s="207" t="s">
        <v>336</v>
      </c>
      <c r="F237" s="208" t="s">
        <v>337</v>
      </c>
      <c r="G237" s="209" t="s">
        <v>338</v>
      </c>
      <c r="H237" s="210">
        <v>1</v>
      </c>
      <c r="I237" s="211"/>
      <c r="J237" s="212">
        <f>ROUND(I237*H237,2)</f>
        <v>0</v>
      </c>
      <c r="K237" s="208" t="s">
        <v>157</v>
      </c>
      <c r="L237" s="46"/>
      <c r="M237" s="213" t="s">
        <v>19</v>
      </c>
      <c r="N237" s="214" t="s">
        <v>42</v>
      </c>
      <c r="O237" s="86"/>
      <c r="P237" s="215">
        <f>O237*H237</f>
        <v>0</v>
      </c>
      <c r="Q237" s="215">
        <v>0.089999999999999997</v>
      </c>
      <c r="R237" s="215">
        <f>Q237*H237</f>
        <v>0.089999999999999997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130</v>
      </c>
      <c r="AT237" s="217" t="s">
        <v>127</v>
      </c>
      <c r="AU237" s="217" t="s">
        <v>81</v>
      </c>
      <c r="AY237" s="19" t="s">
        <v>124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79</v>
      </c>
      <c r="BK237" s="218">
        <f>ROUND(I237*H237,2)</f>
        <v>0</v>
      </c>
      <c r="BL237" s="19" t="s">
        <v>130</v>
      </c>
      <c r="BM237" s="217" t="s">
        <v>339</v>
      </c>
    </row>
    <row r="238" s="2" customFormat="1">
      <c r="A238" s="40"/>
      <c r="B238" s="41"/>
      <c r="C238" s="42"/>
      <c r="D238" s="224" t="s">
        <v>158</v>
      </c>
      <c r="E238" s="42"/>
      <c r="F238" s="225" t="s">
        <v>340</v>
      </c>
      <c r="G238" s="42"/>
      <c r="H238" s="42"/>
      <c r="I238" s="226"/>
      <c r="J238" s="42"/>
      <c r="K238" s="42"/>
      <c r="L238" s="46"/>
      <c r="M238" s="227"/>
      <c r="N238" s="228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158</v>
      </c>
      <c r="AU238" s="19" t="s">
        <v>81</v>
      </c>
    </row>
    <row r="239" s="15" customFormat="1">
      <c r="A239" s="15"/>
      <c r="B239" s="252"/>
      <c r="C239" s="253"/>
      <c r="D239" s="231" t="s">
        <v>160</v>
      </c>
      <c r="E239" s="254" t="s">
        <v>19</v>
      </c>
      <c r="F239" s="255" t="s">
        <v>341</v>
      </c>
      <c r="G239" s="253"/>
      <c r="H239" s="254" t="s">
        <v>19</v>
      </c>
      <c r="I239" s="256"/>
      <c r="J239" s="253"/>
      <c r="K239" s="253"/>
      <c r="L239" s="257"/>
      <c r="M239" s="258"/>
      <c r="N239" s="259"/>
      <c r="O239" s="259"/>
      <c r="P239" s="259"/>
      <c r="Q239" s="259"/>
      <c r="R239" s="259"/>
      <c r="S239" s="259"/>
      <c r="T239" s="260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1" t="s">
        <v>160</v>
      </c>
      <c r="AU239" s="261" t="s">
        <v>81</v>
      </c>
      <c r="AV239" s="15" t="s">
        <v>79</v>
      </c>
      <c r="AW239" s="15" t="s">
        <v>33</v>
      </c>
      <c r="AX239" s="15" t="s">
        <v>71</v>
      </c>
      <c r="AY239" s="261" t="s">
        <v>124</v>
      </c>
    </row>
    <row r="240" s="13" customFormat="1">
      <c r="A240" s="13"/>
      <c r="B240" s="229"/>
      <c r="C240" s="230"/>
      <c r="D240" s="231" t="s">
        <v>160</v>
      </c>
      <c r="E240" s="232" t="s">
        <v>19</v>
      </c>
      <c r="F240" s="233" t="s">
        <v>79</v>
      </c>
      <c r="G240" s="230"/>
      <c r="H240" s="234">
        <v>1</v>
      </c>
      <c r="I240" s="235"/>
      <c r="J240" s="230"/>
      <c r="K240" s="230"/>
      <c r="L240" s="236"/>
      <c r="M240" s="237"/>
      <c r="N240" s="238"/>
      <c r="O240" s="238"/>
      <c r="P240" s="238"/>
      <c r="Q240" s="238"/>
      <c r="R240" s="238"/>
      <c r="S240" s="238"/>
      <c r="T240" s="23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0" t="s">
        <v>160</v>
      </c>
      <c r="AU240" s="240" t="s">
        <v>81</v>
      </c>
      <c r="AV240" s="13" t="s">
        <v>81</v>
      </c>
      <c r="AW240" s="13" t="s">
        <v>33</v>
      </c>
      <c r="AX240" s="13" t="s">
        <v>79</v>
      </c>
      <c r="AY240" s="240" t="s">
        <v>124</v>
      </c>
    </row>
    <row r="241" s="2" customFormat="1" ht="24.15" customHeight="1">
      <c r="A241" s="40"/>
      <c r="B241" s="41"/>
      <c r="C241" s="206" t="s">
        <v>342</v>
      </c>
      <c r="D241" s="206" t="s">
        <v>127</v>
      </c>
      <c r="E241" s="207" t="s">
        <v>343</v>
      </c>
      <c r="F241" s="208" t="s">
        <v>344</v>
      </c>
      <c r="G241" s="209" t="s">
        <v>338</v>
      </c>
      <c r="H241" s="210">
        <v>1</v>
      </c>
      <c r="I241" s="211"/>
      <c r="J241" s="212">
        <f>ROUND(I241*H241,2)</f>
        <v>0</v>
      </c>
      <c r="K241" s="208" t="s">
        <v>19</v>
      </c>
      <c r="L241" s="46"/>
      <c r="M241" s="213" t="s">
        <v>19</v>
      </c>
      <c r="N241" s="214" t="s">
        <v>42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0.14999999999999999</v>
      </c>
      <c r="T241" s="216">
        <f>S241*H241</f>
        <v>0.14999999999999999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130</v>
      </c>
      <c r="AT241" s="217" t="s">
        <v>127</v>
      </c>
      <c r="AU241" s="217" t="s">
        <v>81</v>
      </c>
      <c r="AY241" s="19" t="s">
        <v>124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79</v>
      </c>
      <c r="BK241" s="218">
        <f>ROUND(I241*H241,2)</f>
        <v>0</v>
      </c>
      <c r="BL241" s="19" t="s">
        <v>130</v>
      </c>
      <c r="BM241" s="217" t="s">
        <v>345</v>
      </c>
    </row>
    <row r="242" s="15" customFormat="1">
      <c r="A242" s="15"/>
      <c r="B242" s="252"/>
      <c r="C242" s="253"/>
      <c r="D242" s="231" t="s">
        <v>160</v>
      </c>
      <c r="E242" s="254" t="s">
        <v>19</v>
      </c>
      <c r="F242" s="255" t="s">
        <v>341</v>
      </c>
      <c r="G242" s="253"/>
      <c r="H242" s="254" t="s">
        <v>19</v>
      </c>
      <c r="I242" s="256"/>
      <c r="J242" s="253"/>
      <c r="K242" s="253"/>
      <c r="L242" s="257"/>
      <c r="M242" s="258"/>
      <c r="N242" s="259"/>
      <c r="O242" s="259"/>
      <c r="P242" s="259"/>
      <c r="Q242" s="259"/>
      <c r="R242" s="259"/>
      <c r="S242" s="259"/>
      <c r="T242" s="260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1" t="s">
        <v>160</v>
      </c>
      <c r="AU242" s="261" t="s">
        <v>81</v>
      </c>
      <c r="AV242" s="15" t="s">
        <v>79</v>
      </c>
      <c r="AW242" s="15" t="s">
        <v>33</v>
      </c>
      <c r="AX242" s="15" t="s">
        <v>71</v>
      </c>
      <c r="AY242" s="261" t="s">
        <v>124</v>
      </c>
    </row>
    <row r="243" s="13" customFormat="1">
      <c r="A243" s="13"/>
      <c r="B243" s="229"/>
      <c r="C243" s="230"/>
      <c r="D243" s="231" t="s">
        <v>160</v>
      </c>
      <c r="E243" s="232" t="s">
        <v>19</v>
      </c>
      <c r="F243" s="233" t="s">
        <v>79</v>
      </c>
      <c r="G243" s="230"/>
      <c r="H243" s="234">
        <v>1</v>
      </c>
      <c r="I243" s="235"/>
      <c r="J243" s="230"/>
      <c r="K243" s="230"/>
      <c r="L243" s="236"/>
      <c r="M243" s="237"/>
      <c r="N243" s="238"/>
      <c r="O243" s="238"/>
      <c r="P243" s="238"/>
      <c r="Q243" s="238"/>
      <c r="R243" s="238"/>
      <c r="S243" s="238"/>
      <c r="T243" s="23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0" t="s">
        <v>160</v>
      </c>
      <c r="AU243" s="240" t="s">
        <v>81</v>
      </c>
      <c r="AV243" s="13" t="s">
        <v>81</v>
      </c>
      <c r="AW243" s="13" t="s">
        <v>33</v>
      </c>
      <c r="AX243" s="13" t="s">
        <v>79</v>
      </c>
      <c r="AY243" s="240" t="s">
        <v>124</v>
      </c>
    </row>
    <row r="244" s="12" customFormat="1" ht="22.8" customHeight="1">
      <c r="A244" s="12"/>
      <c r="B244" s="190"/>
      <c r="C244" s="191"/>
      <c r="D244" s="192" t="s">
        <v>70</v>
      </c>
      <c r="E244" s="204" t="s">
        <v>208</v>
      </c>
      <c r="F244" s="204" t="s">
        <v>346</v>
      </c>
      <c r="G244" s="191"/>
      <c r="H244" s="191"/>
      <c r="I244" s="194"/>
      <c r="J244" s="205">
        <f>BK244</f>
        <v>0</v>
      </c>
      <c r="K244" s="191"/>
      <c r="L244" s="196"/>
      <c r="M244" s="197"/>
      <c r="N244" s="198"/>
      <c r="O244" s="198"/>
      <c r="P244" s="199">
        <f>SUM(P245:P283)</f>
        <v>0</v>
      </c>
      <c r="Q244" s="198"/>
      <c r="R244" s="199">
        <f>SUM(R245:R283)</f>
        <v>0.0047949999999999998</v>
      </c>
      <c r="S244" s="198"/>
      <c r="T244" s="200">
        <f>SUM(T245:T283)</f>
        <v>0.59740000000000004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1" t="s">
        <v>79</v>
      </c>
      <c r="AT244" s="202" t="s">
        <v>70</v>
      </c>
      <c r="AU244" s="202" t="s">
        <v>79</v>
      </c>
      <c r="AY244" s="201" t="s">
        <v>124</v>
      </c>
      <c r="BK244" s="203">
        <f>SUM(BK245:BK283)</f>
        <v>0</v>
      </c>
    </row>
    <row r="245" s="2" customFormat="1" ht="16.5" customHeight="1">
      <c r="A245" s="40"/>
      <c r="B245" s="41"/>
      <c r="C245" s="206" t="s">
        <v>261</v>
      </c>
      <c r="D245" s="206" t="s">
        <v>127</v>
      </c>
      <c r="E245" s="207" t="s">
        <v>347</v>
      </c>
      <c r="F245" s="208" t="s">
        <v>348</v>
      </c>
      <c r="G245" s="209" t="s">
        <v>129</v>
      </c>
      <c r="H245" s="210">
        <v>1</v>
      </c>
      <c r="I245" s="211"/>
      <c r="J245" s="212">
        <f>ROUND(I245*H245,2)</f>
        <v>0</v>
      </c>
      <c r="K245" s="208" t="s">
        <v>19</v>
      </c>
      <c r="L245" s="46"/>
      <c r="M245" s="213" t="s">
        <v>19</v>
      </c>
      <c r="N245" s="214" t="s">
        <v>42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130</v>
      </c>
      <c r="AT245" s="217" t="s">
        <v>127</v>
      </c>
      <c r="AU245" s="217" t="s">
        <v>81</v>
      </c>
      <c r="AY245" s="19" t="s">
        <v>124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79</v>
      </c>
      <c r="BK245" s="218">
        <f>ROUND(I245*H245,2)</f>
        <v>0</v>
      </c>
      <c r="BL245" s="19" t="s">
        <v>130</v>
      </c>
      <c r="BM245" s="217" t="s">
        <v>349</v>
      </c>
    </row>
    <row r="246" s="2" customFormat="1" ht="16.5" customHeight="1">
      <c r="A246" s="40"/>
      <c r="B246" s="41"/>
      <c r="C246" s="206" t="s">
        <v>350</v>
      </c>
      <c r="D246" s="206" t="s">
        <v>127</v>
      </c>
      <c r="E246" s="207" t="s">
        <v>351</v>
      </c>
      <c r="F246" s="208" t="s">
        <v>352</v>
      </c>
      <c r="G246" s="209" t="s">
        <v>129</v>
      </c>
      <c r="H246" s="210">
        <v>1</v>
      </c>
      <c r="I246" s="211"/>
      <c r="J246" s="212">
        <f>ROUND(I246*H246,2)</f>
        <v>0</v>
      </c>
      <c r="K246" s="208" t="s">
        <v>19</v>
      </c>
      <c r="L246" s="46"/>
      <c r="M246" s="213" t="s">
        <v>19</v>
      </c>
      <c r="N246" s="214" t="s">
        <v>42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130</v>
      </c>
      <c r="AT246" s="217" t="s">
        <v>127</v>
      </c>
      <c r="AU246" s="217" t="s">
        <v>81</v>
      </c>
      <c r="AY246" s="19" t="s">
        <v>124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79</v>
      </c>
      <c r="BK246" s="218">
        <f>ROUND(I246*H246,2)</f>
        <v>0</v>
      </c>
      <c r="BL246" s="19" t="s">
        <v>130</v>
      </c>
      <c r="BM246" s="217" t="s">
        <v>353</v>
      </c>
    </row>
    <row r="247" s="2" customFormat="1" ht="16.5" customHeight="1">
      <c r="A247" s="40"/>
      <c r="B247" s="41"/>
      <c r="C247" s="206" t="s">
        <v>268</v>
      </c>
      <c r="D247" s="206" t="s">
        <v>127</v>
      </c>
      <c r="E247" s="207" t="s">
        <v>354</v>
      </c>
      <c r="F247" s="208" t="s">
        <v>355</v>
      </c>
      <c r="G247" s="209" t="s">
        <v>129</v>
      </c>
      <c r="H247" s="210">
        <v>1</v>
      </c>
      <c r="I247" s="211"/>
      <c r="J247" s="212">
        <f>ROUND(I247*H247,2)</f>
        <v>0</v>
      </c>
      <c r="K247" s="208" t="s">
        <v>19</v>
      </c>
      <c r="L247" s="46"/>
      <c r="M247" s="213" t="s">
        <v>19</v>
      </c>
      <c r="N247" s="214" t="s">
        <v>42</v>
      </c>
      <c r="O247" s="86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130</v>
      </c>
      <c r="AT247" s="217" t="s">
        <v>127</v>
      </c>
      <c r="AU247" s="217" t="s">
        <v>81</v>
      </c>
      <c r="AY247" s="19" t="s">
        <v>124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79</v>
      </c>
      <c r="BK247" s="218">
        <f>ROUND(I247*H247,2)</f>
        <v>0</v>
      </c>
      <c r="BL247" s="19" t="s">
        <v>130</v>
      </c>
      <c r="BM247" s="217" t="s">
        <v>356</v>
      </c>
    </row>
    <row r="248" s="2" customFormat="1" ht="16.5" customHeight="1">
      <c r="A248" s="40"/>
      <c r="B248" s="41"/>
      <c r="C248" s="206" t="s">
        <v>357</v>
      </c>
      <c r="D248" s="206" t="s">
        <v>127</v>
      </c>
      <c r="E248" s="207" t="s">
        <v>358</v>
      </c>
      <c r="F248" s="208" t="s">
        <v>359</v>
      </c>
      <c r="G248" s="209" t="s">
        <v>129</v>
      </c>
      <c r="H248" s="210">
        <v>1</v>
      </c>
      <c r="I248" s="211"/>
      <c r="J248" s="212">
        <f>ROUND(I248*H248,2)</f>
        <v>0</v>
      </c>
      <c r="K248" s="208" t="s">
        <v>19</v>
      </c>
      <c r="L248" s="46"/>
      <c r="M248" s="213" t="s">
        <v>19</v>
      </c>
      <c r="N248" s="214" t="s">
        <v>42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130</v>
      </c>
      <c r="AT248" s="217" t="s">
        <v>127</v>
      </c>
      <c r="AU248" s="217" t="s">
        <v>81</v>
      </c>
      <c r="AY248" s="19" t="s">
        <v>124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79</v>
      </c>
      <c r="BK248" s="218">
        <f>ROUND(I248*H248,2)</f>
        <v>0</v>
      </c>
      <c r="BL248" s="19" t="s">
        <v>130</v>
      </c>
      <c r="BM248" s="217" t="s">
        <v>360</v>
      </c>
    </row>
    <row r="249" s="2" customFormat="1" ht="16.5" customHeight="1">
      <c r="A249" s="40"/>
      <c r="B249" s="41"/>
      <c r="C249" s="206" t="s">
        <v>273</v>
      </c>
      <c r="D249" s="206" t="s">
        <v>127</v>
      </c>
      <c r="E249" s="207" t="s">
        <v>361</v>
      </c>
      <c r="F249" s="208" t="s">
        <v>362</v>
      </c>
      <c r="G249" s="209" t="s">
        <v>129</v>
      </c>
      <c r="H249" s="210">
        <v>1</v>
      </c>
      <c r="I249" s="211"/>
      <c r="J249" s="212">
        <f>ROUND(I249*H249,2)</f>
        <v>0</v>
      </c>
      <c r="K249" s="208" t="s">
        <v>19</v>
      </c>
      <c r="L249" s="46"/>
      <c r="M249" s="213" t="s">
        <v>19</v>
      </c>
      <c r="N249" s="214" t="s">
        <v>42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130</v>
      </c>
      <c r="AT249" s="217" t="s">
        <v>127</v>
      </c>
      <c r="AU249" s="217" t="s">
        <v>81</v>
      </c>
      <c r="AY249" s="19" t="s">
        <v>124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79</v>
      </c>
      <c r="BK249" s="218">
        <f>ROUND(I249*H249,2)</f>
        <v>0</v>
      </c>
      <c r="BL249" s="19" t="s">
        <v>130</v>
      </c>
      <c r="BM249" s="217" t="s">
        <v>363</v>
      </c>
    </row>
    <row r="250" s="2" customFormat="1" ht="24.15" customHeight="1">
      <c r="A250" s="40"/>
      <c r="B250" s="41"/>
      <c r="C250" s="206" t="s">
        <v>364</v>
      </c>
      <c r="D250" s="206" t="s">
        <v>127</v>
      </c>
      <c r="E250" s="207" t="s">
        <v>365</v>
      </c>
      <c r="F250" s="208" t="s">
        <v>366</v>
      </c>
      <c r="G250" s="209" t="s">
        <v>129</v>
      </c>
      <c r="H250" s="210">
        <v>2</v>
      </c>
      <c r="I250" s="211"/>
      <c r="J250" s="212">
        <f>ROUND(I250*H250,2)</f>
        <v>0</v>
      </c>
      <c r="K250" s="208" t="s">
        <v>19</v>
      </c>
      <c r="L250" s="46"/>
      <c r="M250" s="213" t="s">
        <v>19</v>
      </c>
      <c r="N250" s="214" t="s">
        <v>42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130</v>
      </c>
      <c r="AT250" s="217" t="s">
        <v>127</v>
      </c>
      <c r="AU250" s="217" t="s">
        <v>81</v>
      </c>
      <c r="AY250" s="19" t="s">
        <v>124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79</v>
      </c>
      <c r="BK250" s="218">
        <f>ROUND(I250*H250,2)</f>
        <v>0</v>
      </c>
      <c r="BL250" s="19" t="s">
        <v>130</v>
      </c>
      <c r="BM250" s="217" t="s">
        <v>367</v>
      </c>
    </row>
    <row r="251" s="2" customFormat="1" ht="37.8" customHeight="1">
      <c r="A251" s="40"/>
      <c r="B251" s="41"/>
      <c r="C251" s="206" t="s">
        <v>276</v>
      </c>
      <c r="D251" s="206" t="s">
        <v>127</v>
      </c>
      <c r="E251" s="207" t="s">
        <v>368</v>
      </c>
      <c r="F251" s="208" t="s">
        <v>369</v>
      </c>
      <c r="G251" s="209" t="s">
        <v>129</v>
      </c>
      <c r="H251" s="210">
        <v>1</v>
      </c>
      <c r="I251" s="211"/>
      <c r="J251" s="212">
        <f>ROUND(I251*H251,2)</f>
        <v>0</v>
      </c>
      <c r="K251" s="208" t="s">
        <v>19</v>
      </c>
      <c r="L251" s="46"/>
      <c r="M251" s="213" t="s">
        <v>19</v>
      </c>
      <c r="N251" s="214" t="s">
        <v>42</v>
      </c>
      <c r="O251" s="86"/>
      <c r="P251" s="215">
        <f>O251*H251</f>
        <v>0</v>
      </c>
      <c r="Q251" s="215">
        <v>0</v>
      </c>
      <c r="R251" s="215">
        <f>Q251*H251</f>
        <v>0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130</v>
      </c>
      <c r="AT251" s="217" t="s">
        <v>127</v>
      </c>
      <c r="AU251" s="217" t="s">
        <v>81</v>
      </c>
      <c r="AY251" s="19" t="s">
        <v>124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79</v>
      </c>
      <c r="BK251" s="218">
        <f>ROUND(I251*H251,2)</f>
        <v>0</v>
      </c>
      <c r="BL251" s="19" t="s">
        <v>130</v>
      </c>
      <c r="BM251" s="217" t="s">
        <v>370</v>
      </c>
    </row>
    <row r="252" s="2" customFormat="1" ht="33" customHeight="1">
      <c r="A252" s="40"/>
      <c r="B252" s="41"/>
      <c r="C252" s="206" t="s">
        <v>371</v>
      </c>
      <c r="D252" s="206" t="s">
        <v>127</v>
      </c>
      <c r="E252" s="207" t="s">
        <v>372</v>
      </c>
      <c r="F252" s="208" t="s">
        <v>373</v>
      </c>
      <c r="G252" s="209" t="s">
        <v>129</v>
      </c>
      <c r="H252" s="210">
        <v>2</v>
      </c>
      <c r="I252" s="211"/>
      <c r="J252" s="212">
        <f>ROUND(I252*H252,2)</f>
        <v>0</v>
      </c>
      <c r="K252" s="208" t="s">
        <v>19</v>
      </c>
      <c r="L252" s="46"/>
      <c r="M252" s="213" t="s">
        <v>19</v>
      </c>
      <c r="N252" s="214" t="s">
        <v>42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130</v>
      </c>
      <c r="AT252" s="217" t="s">
        <v>127</v>
      </c>
      <c r="AU252" s="217" t="s">
        <v>81</v>
      </c>
      <c r="AY252" s="19" t="s">
        <v>124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79</v>
      </c>
      <c r="BK252" s="218">
        <f>ROUND(I252*H252,2)</f>
        <v>0</v>
      </c>
      <c r="BL252" s="19" t="s">
        <v>130</v>
      </c>
      <c r="BM252" s="217" t="s">
        <v>374</v>
      </c>
    </row>
    <row r="253" s="2" customFormat="1" ht="16.5" customHeight="1">
      <c r="A253" s="40"/>
      <c r="B253" s="41"/>
      <c r="C253" s="206" t="s">
        <v>279</v>
      </c>
      <c r="D253" s="206" t="s">
        <v>127</v>
      </c>
      <c r="E253" s="207" t="s">
        <v>375</v>
      </c>
      <c r="F253" s="208" t="s">
        <v>376</v>
      </c>
      <c r="G253" s="209" t="s">
        <v>177</v>
      </c>
      <c r="H253" s="210">
        <v>0.050999999999999997</v>
      </c>
      <c r="I253" s="211"/>
      <c r="J253" s="212">
        <f>ROUND(I253*H253,2)</f>
        <v>0</v>
      </c>
      <c r="K253" s="208" t="s">
        <v>157</v>
      </c>
      <c r="L253" s="46"/>
      <c r="M253" s="213" t="s">
        <v>19</v>
      </c>
      <c r="N253" s="214" t="s">
        <v>42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2.2000000000000002</v>
      </c>
      <c r="T253" s="216">
        <f>S253*H253</f>
        <v>0.11220000000000001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130</v>
      </c>
      <c r="AT253" s="217" t="s">
        <v>127</v>
      </c>
      <c r="AU253" s="217" t="s">
        <v>81</v>
      </c>
      <c r="AY253" s="19" t="s">
        <v>124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79</v>
      </c>
      <c r="BK253" s="218">
        <f>ROUND(I253*H253,2)</f>
        <v>0</v>
      </c>
      <c r="BL253" s="19" t="s">
        <v>130</v>
      </c>
      <c r="BM253" s="217" t="s">
        <v>377</v>
      </c>
    </row>
    <row r="254" s="2" customFormat="1">
      <c r="A254" s="40"/>
      <c r="B254" s="41"/>
      <c r="C254" s="42"/>
      <c r="D254" s="224" t="s">
        <v>158</v>
      </c>
      <c r="E254" s="42"/>
      <c r="F254" s="225" t="s">
        <v>378</v>
      </c>
      <c r="G254" s="42"/>
      <c r="H254" s="42"/>
      <c r="I254" s="226"/>
      <c r="J254" s="42"/>
      <c r="K254" s="42"/>
      <c r="L254" s="46"/>
      <c r="M254" s="227"/>
      <c r="N254" s="228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158</v>
      </c>
      <c r="AU254" s="19" t="s">
        <v>81</v>
      </c>
    </row>
    <row r="255" s="13" customFormat="1">
      <c r="A255" s="13"/>
      <c r="B255" s="229"/>
      <c r="C255" s="230"/>
      <c r="D255" s="231" t="s">
        <v>160</v>
      </c>
      <c r="E255" s="232" t="s">
        <v>19</v>
      </c>
      <c r="F255" s="233" t="s">
        <v>379</v>
      </c>
      <c r="G255" s="230"/>
      <c r="H255" s="234">
        <v>0.050999999999999997</v>
      </c>
      <c r="I255" s="235"/>
      <c r="J255" s="230"/>
      <c r="K255" s="230"/>
      <c r="L255" s="236"/>
      <c r="M255" s="237"/>
      <c r="N255" s="238"/>
      <c r="O255" s="238"/>
      <c r="P255" s="238"/>
      <c r="Q255" s="238"/>
      <c r="R255" s="238"/>
      <c r="S255" s="238"/>
      <c r="T255" s="239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0" t="s">
        <v>160</v>
      </c>
      <c r="AU255" s="240" t="s">
        <v>81</v>
      </c>
      <c r="AV255" s="13" t="s">
        <v>81</v>
      </c>
      <c r="AW255" s="13" t="s">
        <v>33</v>
      </c>
      <c r="AX255" s="13" t="s">
        <v>71</v>
      </c>
      <c r="AY255" s="240" t="s">
        <v>124</v>
      </c>
    </row>
    <row r="256" s="14" customFormat="1">
      <c r="A256" s="14"/>
      <c r="B256" s="241"/>
      <c r="C256" s="242"/>
      <c r="D256" s="231" t="s">
        <v>160</v>
      </c>
      <c r="E256" s="243" t="s">
        <v>19</v>
      </c>
      <c r="F256" s="244" t="s">
        <v>162</v>
      </c>
      <c r="G256" s="242"/>
      <c r="H256" s="245">
        <v>0.050999999999999997</v>
      </c>
      <c r="I256" s="246"/>
      <c r="J256" s="242"/>
      <c r="K256" s="242"/>
      <c r="L256" s="247"/>
      <c r="M256" s="248"/>
      <c r="N256" s="249"/>
      <c r="O256" s="249"/>
      <c r="P256" s="249"/>
      <c r="Q256" s="249"/>
      <c r="R256" s="249"/>
      <c r="S256" s="249"/>
      <c r="T256" s="250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1" t="s">
        <v>160</v>
      </c>
      <c r="AU256" s="251" t="s">
        <v>81</v>
      </c>
      <c r="AV256" s="14" t="s">
        <v>130</v>
      </c>
      <c r="AW256" s="14" t="s">
        <v>33</v>
      </c>
      <c r="AX256" s="14" t="s">
        <v>79</v>
      </c>
      <c r="AY256" s="251" t="s">
        <v>124</v>
      </c>
    </row>
    <row r="257" s="2" customFormat="1" ht="24.15" customHeight="1">
      <c r="A257" s="40"/>
      <c r="B257" s="41"/>
      <c r="C257" s="206" t="s">
        <v>380</v>
      </c>
      <c r="D257" s="206" t="s">
        <v>127</v>
      </c>
      <c r="E257" s="207" t="s">
        <v>381</v>
      </c>
      <c r="F257" s="208" t="s">
        <v>382</v>
      </c>
      <c r="G257" s="209" t="s">
        <v>156</v>
      </c>
      <c r="H257" s="210">
        <v>2.1000000000000001</v>
      </c>
      <c r="I257" s="211"/>
      <c r="J257" s="212">
        <f>ROUND(I257*H257,2)</f>
        <v>0</v>
      </c>
      <c r="K257" s="208" t="s">
        <v>157</v>
      </c>
      <c r="L257" s="46"/>
      <c r="M257" s="213" t="s">
        <v>19</v>
      </c>
      <c r="N257" s="214" t="s">
        <v>42</v>
      </c>
      <c r="O257" s="86"/>
      <c r="P257" s="215">
        <f>O257*H257</f>
        <v>0</v>
      </c>
      <c r="Q257" s="215">
        <v>0</v>
      </c>
      <c r="R257" s="215">
        <f>Q257*H257</f>
        <v>0</v>
      </c>
      <c r="S257" s="215">
        <v>0.183</v>
      </c>
      <c r="T257" s="216">
        <f>S257*H257</f>
        <v>0.38430000000000003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130</v>
      </c>
      <c r="AT257" s="217" t="s">
        <v>127</v>
      </c>
      <c r="AU257" s="217" t="s">
        <v>81</v>
      </c>
      <c r="AY257" s="19" t="s">
        <v>124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79</v>
      </c>
      <c r="BK257" s="218">
        <f>ROUND(I257*H257,2)</f>
        <v>0</v>
      </c>
      <c r="BL257" s="19" t="s">
        <v>130</v>
      </c>
      <c r="BM257" s="217" t="s">
        <v>383</v>
      </c>
    </row>
    <row r="258" s="2" customFormat="1">
      <c r="A258" s="40"/>
      <c r="B258" s="41"/>
      <c r="C258" s="42"/>
      <c r="D258" s="224" t="s">
        <v>158</v>
      </c>
      <c r="E258" s="42"/>
      <c r="F258" s="225" t="s">
        <v>384</v>
      </c>
      <c r="G258" s="42"/>
      <c r="H258" s="42"/>
      <c r="I258" s="226"/>
      <c r="J258" s="42"/>
      <c r="K258" s="42"/>
      <c r="L258" s="46"/>
      <c r="M258" s="227"/>
      <c r="N258" s="228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158</v>
      </c>
      <c r="AU258" s="19" t="s">
        <v>81</v>
      </c>
    </row>
    <row r="259" s="15" customFormat="1">
      <c r="A259" s="15"/>
      <c r="B259" s="252"/>
      <c r="C259" s="253"/>
      <c r="D259" s="231" t="s">
        <v>160</v>
      </c>
      <c r="E259" s="254" t="s">
        <v>19</v>
      </c>
      <c r="F259" s="255" t="s">
        <v>385</v>
      </c>
      <c r="G259" s="253"/>
      <c r="H259" s="254" t="s">
        <v>19</v>
      </c>
      <c r="I259" s="256"/>
      <c r="J259" s="253"/>
      <c r="K259" s="253"/>
      <c r="L259" s="257"/>
      <c r="M259" s="258"/>
      <c r="N259" s="259"/>
      <c r="O259" s="259"/>
      <c r="P259" s="259"/>
      <c r="Q259" s="259"/>
      <c r="R259" s="259"/>
      <c r="S259" s="259"/>
      <c r="T259" s="260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1" t="s">
        <v>160</v>
      </c>
      <c r="AU259" s="261" t="s">
        <v>81</v>
      </c>
      <c r="AV259" s="15" t="s">
        <v>79</v>
      </c>
      <c r="AW259" s="15" t="s">
        <v>33</v>
      </c>
      <c r="AX259" s="15" t="s">
        <v>71</v>
      </c>
      <c r="AY259" s="261" t="s">
        <v>124</v>
      </c>
    </row>
    <row r="260" s="13" customFormat="1">
      <c r="A260" s="13"/>
      <c r="B260" s="229"/>
      <c r="C260" s="230"/>
      <c r="D260" s="231" t="s">
        <v>160</v>
      </c>
      <c r="E260" s="232" t="s">
        <v>19</v>
      </c>
      <c r="F260" s="233" t="s">
        <v>386</v>
      </c>
      <c r="G260" s="230"/>
      <c r="H260" s="234">
        <v>2.1000000000000001</v>
      </c>
      <c r="I260" s="235"/>
      <c r="J260" s="230"/>
      <c r="K260" s="230"/>
      <c r="L260" s="236"/>
      <c r="M260" s="237"/>
      <c r="N260" s="238"/>
      <c r="O260" s="238"/>
      <c r="P260" s="238"/>
      <c r="Q260" s="238"/>
      <c r="R260" s="238"/>
      <c r="S260" s="238"/>
      <c r="T260" s="23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0" t="s">
        <v>160</v>
      </c>
      <c r="AU260" s="240" t="s">
        <v>81</v>
      </c>
      <c r="AV260" s="13" t="s">
        <v>81</v>
      </c>
      <c r="AW260" s="13" t="s">
        <v>33</v>
      </c>
      <c r="AX260" s="13" t="s">
        <v>79</v>
      </c>
      <c r="AY260" s="240" t="s">
        <v>124</v>
      </c>
    </row>
    <row r="261" s="2" customFormat="1" ht="24.15" customHeight="1">
      <c r="A261" s="40"/>
      <c r="B261" s="41"/>
      <c r="C261" s="206" t="s">
        <v>283</v>
      </c>
      <c r="D261" s="206" t="s">
        <v>127</v>
      </c>
      <c r="E261" s="207" t="s">
        <v>387</v>
      </c>
      <c r="F261" s="208" t="s">
        <v>388</v>
      </c>
      <c r="G261" s="209" t="s">
        <v>338</v>
      </c>
      <c r="H261" s="210">
        <v>2</v>
      </c>
      <c r="I261" s="211"/>
      <c r="J261" s="212">
        <f>ROUND(I261*H261,2)</f>
        <v>0</v>
      </c>
      <c r="K261" s="208" t="s">
        <v>157</v>
      </c>
      <c r="L261" s="46"/>
      <c r="M261" s="213" t="s">
        <v>19</v>
      </c>
      <c r="N261" s="214" t="s">
        <v>42</v>
      </c>
      <c r="O261" s="86"/>
      <c r="P261" s="215">
        <f>O261*H261</f>
        <v>0</v>
      </c>
      <c r="Q261" s="215">
        <v>0</v>
      </c>
      <c r="R261" s="215">
        <f>Q261*H261</f>
        <v>0</v>
      </c>
      <c r="S261" s="215">
        <v>0.031</v>
      </c>
      <c r="T261" s="216">
        <f>S261*H261</f>
        <v>0.062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130</v>
      </c>
      <c r="AT261" s="217" t="s">
        <v>127</v>
      </c>
      <c r="AU261" s="217" t="s">
        <v>81</v>
      </c>
      <c r="AY261" s="19" t="s">
        <v>124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79</v>
      </c>
      <c r="BK261" s="218">
        <f>ROUND(I261*H261,2)</f>
        <v>0</v>
      </c>
      <c r="BL261" s="19" t="s">
        <v>130</v>
      </c>
      <c r="BM261" s="217" t="s">
        <v>389</v>
      </c>
    </row>
    <row r="262" s="2" customFormat="1">
      <c r="A262" s="40"/>
      <c r="B262" s="41"/>
      <c r="C262" s="42"/>
      <c r="D262" s="224" t="s">
        <v>158</v>
      </c>
      <c r="E262" s="42"/>
      <c r="F262" s="225" t="s">
        <v>390</v>
      </c>
      <c r="G262" s="42"/>
      <c r="H262" s="42"/>
      <c r="I262" s="226"/>
      <c r="J262" s="42"/>
      <c r="K262" s="42"/>
      <c r="L262" s="46"/>
      <c r="M262" s="227"/>
      <c r="N262" s="228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158</v>
      </c>
      <c r="AU262" s="19" t="s">
        <v>81</v>
      </c>
    </row>
    <row r="263" s="15" customFormat="1">
      <c r="A263" s="15"/>
      <c r="B263" s="252"/>
      <c r="C263" s="253"/>
      <c r="D263" s="231" t="s">
        <v>160</v>
      </c>
      <c r="E263" s="254" t="s">
        <v>19</v>
      </c>
      <c r="F263" s="255" t="s">
        <v>391</v>
      </c>
      <c r="G263" s="253"/>
      <c r="H263" s="254" t="s">
        <v>19</v>
      </c>
      <c r="I263" s="256"/>
      <c r="J263" s="253"/>
      <c r="K263" s="253"/>
      <c r="L263" s="257"/>
      <c r="M263" s="258"/>
      <c r="N263" s="259"/>
      <c r="O263" s="259"/>
      <c r="P263" s="259"/>
      <c r="Q263" s="259"/>
      <c r="R263" s="259"/>
      <c r="S263" s="259"/>
      <c r="T263" s="260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1" t="s">
        <v>160</v>
      </c>
      <c r="AU263" s="261" t="s">
        <v>81</v>
      </c>
      <c r="AV263" s="15" t="s">
        <v>79</v>
      </c>
      <c r="AW263" s="15" t="s">
        <v>33</v>
      </c>
      <c r="AX263" s="15" t="s">
        <v>71</v>
      </c>
      <c r="AY263" s="261" t="s">
        <v>124</v>
      </c>
    </row>
    <row r="264" s="13" customFormat="1">
      <c r="A264" s="13"/>
      <c r="B264" s="229"/>
      <c r="C264" s="230"/>
      <c r="D264" s="231" t="s">
        <v>160</v>
      </c>
      <c r="E264" s="232" t="s">
        <v>19</v>
      </c>
      <c r="F264" s="233" t="s">
        <v>81</v>
      </c>
      <c r="G264" s="230"/>
      <c r="H264" s="234">
        <v>2</v>
      </c>
      <c r="I264" s="235"/>
      <c r="J264" s="230"/>
      <c r="K264" s="230"/>
      <c r="L264" s="236"/>
      <c r="M264" s="237"/>
      <c r="N264" s="238"/>
      <c r="O264" s="238"/>
      <c r="P264" s="238"/>
      <c r="Q264" s="238"/>
      <c r="R264" s="238"/>
      <c r="S264" s="238"/>
      <c r="T264" s="23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0" t="s">
        <v>160</v>
      </c>
      <c r="AU264" s="240" t="s">
        <v>81</v>
      </c>
      <c r="AV264" s="13" t="s">
        <v>81</v>
      </c>
      <c r="AW264" s="13" t="s">
        <v>33</v>
      </c>
      <c r="AX264" s="13" t="s">
        <v>79</v>
      </c>
      <c r="AY264" s="240" t="s">
        <v>124</v>
      </c>
    </row>
    <row r="265" s="2" customFormat="1" ht="24.15" customHeight="1">
      <c r="A265" s="40"/>
      <c r="B265" s="41"/>
      <c r="C265" s="206" t="s">
        <v>392</v>
      </c>
      <c r="D265" s="206" t="s">
        <v>127</v>
      </c>
      <c r="E265" s="207" t="s">
        <v>393</v>
      </c>
      <c r="F265" s="208" t="s">
        <v>394</v>
      </c>
      <c r="G265" s="209" t="s">
        <v>395</v>
      </c>
      <c r="H265" s="210">
        <v>2</v>
      </c>
      <c r="I265" s="211"/>
      <c r="J265" s="212">
        <f>ROUND(I265*H265,2)</f>
        <v>0</v>
      </c>
      <c r="K265" s="208" t="s">
        <v>157</v>
      </c>
      <c r="L265" s="46"/>
      <c r="M265" s="213" t="s">
        <v>19</v>
      </c>
      <c r="N265" s="214" t="s">
        <v>42</v>
      </c>
      <c r="O265" s="86"/>
      <c r="P265" s="215">
        <f>O265*H265</f>
        <v>0</v>
      </c>
      <c r="Q265" s="215">
        <v>0.00097000000000000005</v>
      </c>
      <c r="R265" s="215">
        <f>Q265*H265</f>
        <v>0.0019400000000000001</v>
      </c>
      <c r="S265" s="215">
        <v>0.0043</v>
      </c>
      <c r="T265" s="216">
        <f>S265*H265</f>
        <v>0.0086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130</v>
      </c>
      <c r="AT265" s="217" t="s">
        <v>127</v>
      </c>
      <c r="AU265" s="217" t="s">
        <v>81</v>
      </c>
      <c r="AY265" s="19" t="s">
        <v>124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79</v>
      </c>
      <c r="BK265" s="218">
        <f>ROUND(I265*H265,2)</f>
        <v>0</v>
      </c>
      <c r="BL265" s="19" t="s">
        <v>130</v>
      </c>
      <c r="BM265" s="217" t="s">
        <v>396</v>
      </c>
    </row>
    <row r="266" s="2" customFormat="1">
      <c r="A266" s="40"/>
      <c r="B266" s="41"/>
      <c r="C266" s="42"/>
      <c r="D266" s="224" t="s">
        <v>158</v>
      </c>
      <c r="E266" s="42"/>
      <c r="F266" s="225" t="s">
        <v>397</v>
      </c>
      <c r="G266" s="42"/>
      <c r="H266" s="42"/>
      <c r="I266" s="226"/>
      <c r="J266" s="42"/>
      <c r="K266" s="42"/>
      <c r="L266" s="46"/>
      <c r="M266" s="227"/>
      <c r="N266" s="228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158</v>
      </c>
      <c r="AU266" s="19" t="s">
        <v>81</v>
      </c>
    </row>
    <row r="267" s="15" customFormat="1">
      <c r="A267" s="15"/>
      <c r="B267" s="252"/>
      <c r="C267" s="253"/>
      <c r="D267" s="231" t="s">
        <v>160</v>
      </c>
      <c r="E267" s="254" t="s">
        <v>19</v>
      </c>
      <c r="F267" s="255" t="s">
        <v>398</v>
      </c>
      <c r="G267" s="253"/>
      <c r="H267" s="254" t="s">
        <v>19</v>
      </c>
      <c r="I267" s="256"/>
      <c r="J267" s="253"/>
      <c r="K267" s="253"/>
      <c r="L267" s="257"/>
      <c r="M267" s="258"/>
      <c r="N267" s="259"/>
      <c r="O267" s="259"/>
      <c r="P267" s="259"/>
      <c r="Q267" s="259"/>
      <c r="R267" s="259"/>
      <c r="S267" s="259"/>
      <c r="T267" s="260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1" t="s">
        <v>160</v>
      </c>
      <c r="AU267" s="261" t="s">
        <v>81</v>
      </c>
      <c r="AV267" s="15" t="s">
        <v>79</v>
      </c>
      <c r="AW267" s="15" t="s">
        <v>33</v>
      </c>
      <c r="AX267" s="15" t="s">
        <v>71</v>
      </c>
      <c r="AY267" s="261" t="s">
        <v>124</v>
      </c>
    </row>
    <row r="268" s="13" customFormat="1">
      <c r="A268" s="13"/>
      <c r="B268" s="229"/>
      <c r="C268" s="230"/>
      <c r="D268" s="231" t="s">
        <v>160</v>
      </c>
      <c r="E268" s="232" t="s">
        <v>19</v>
      </c>
      <c r="F268" s="233" t="s">
        <v>81</v>
      </c>
      <c r="G268" s="230"/>
      <c r="H268" s="234">
        <v>2</v>
      </c>
      <c r="I268" s="235"/>
      <c r="J268" s="230"/>
      <c r="K268" s="230"/>
      <c r="L268" s="236"/>
      <c r="M268" s="237"/>
      <c r="N268" s="238"/>
      <c r="O268" s="238"/>
      <c r="P268" s="238"/>
      <c r="Q268" s="238"/>
      <c r="R268" s="238"/>
      <c r="S268" s="238"/>
      <c r="T268" s="239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0" t="s">
        <v>160</v>
      </c>
      <c r="AU268" s="240" t="s">
        <v>81</v>
      </c>
      <c r="AV268" s="13" t="s">
        <v>81</v>
      </c>
      <c r="AW268" s="13" t="s">
        <v>33</v>
      </c>
      <c r="AX268" s="13" t="s">
        <v>71</v>
      </c>
      <c r="AY268" s="240" t="s">
        <v>124</v>
      </c>
    </row>
    <row r="269" s="14" customFormat="1">
      <c r="A269" s="14"/>
      <c r="B269" s="241"/>
      <c r="C269" s="242"/>
      <c r="D269" s="231" t="s">
        <v>160</v>
      </c>
      <c r="E269" s="243" t="s">
        <v>19</v>
      </c>
      <c r="F269" s="244" t="s">
        <v>162</v>
      </c>
      <c r="G269" s="242"/>
      <c r="H269" s="245">
        <v>2</v>
      </c>
      <c r="I269" s="246"/>
      <c r="J269" s="242"/>
      <c r="K269" s="242"/>
      <c r="L269" s="247"/>
      <c r="M269" s="248"/>
      <c r="N269" s="249"/>
      <c r="O269" s="249"/>
      <c r="P269" s="249"/>
      <c r="Q269" s="249"/>
      <c r="R269" s="249"/>
      <c r="S269" s="249"/>
      <c r="T269" s="250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1" t="s">
        <v>160</v>
      </c>
      <c r="AU269" s="251" t="s">
        <v>81</v>
      </c>
      <c r="AV269" s="14" t="s">
        <v>130</v>
      </c>
      <c r="AW269" s="14" t="s">
        <v>33</v>
      </c>
      <c r="AX269" s="14" t="s">
        <v>79</v>
      </c>
      <c r="AY269" s="251" t="s">
        <v>124</v>
      </c>
    </row>
    <row r="270" s="2" customFormat="1" ht="24.15" customHeight="1">
      <c r="A270" s="40"/>
      <c r="B270" s="41"/>
      <c r="C270" s="206" t="s">
        <v>290</v>
      </c>
      <c r="D270" s="206" t="s">
        <v>127</v>
      </c>
      <c r="E270" s="207" t="s">
        <v>399</v>
      </c>
      <c r="F270" s="208" t="s">
        <v>400</v>
      </c>
      <c r="G270" s="209" t="s">
        <v>395</v>
      </c>
      <c r="H270" s="210">
        <v>1.5</v>
      </c>
      <c r="I270" s="211"/>
      <c r="J270" s="212">
        <f>ROUND(I270*H270,2)</f>
        <v>0</v>
      </c>
      <c r="K270" s="208" t="s">
        <v>157</v>
      </c>
      <c r="L270" s="46"/>
      <c r="M270" s="213" t="s">
        <v>19</v>
      </c>
      <c r="N270" s="214" t="s">
        <v>42</v>
      </c>
      <c r="O270" s="86"/>
      <c r="P270" s="215">
        <f>O270*H270</f>
        <v>0</v>
      </c>
      <c r="Q270" s="215">
        <v>0.0010499999999999999</v>
      </c>
      <c r="R270" s="215">
        <f>Q270*H270</f>
        <v>0.001575</v>
      </c>
      <c r="S270" s="215">
        <v>0.0061999999999999998</v>
      </c>
      <c r="T270" s="216">
        <f>S270*H270</f>
        <v>0.0092999999999999992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130</v>
      </c>
      <c r="AT270" s="217" t="s">
        <v>127</v>
      </c>
      <c r="AU270" s="217" t="s">
        <v>81</v>
      </c>
      <c r="AY270" s="19" t="s">
        <v>124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79</v>
      </c>
      <c r="BK270" s="218">
        <f>ROUND(I270*H270,2)</f>
        <v>0</v>
      </c>
      <c r="BL270" s="19" t="s">
        <v>130</v>
      </c>
      <c r="BM270" s="217" t="s">
        <v>401</v>
      </c>
    </row>
    <row r="271" s="2" customFormat="1">
      <c r="A271" s="40"/>
      <c r="B271" s="41"/>
      <c r="C271" s="42"/>
      <c r="D271" s="224" t="s">
        <v>158</v>
      </c>
      <c r="E271" s="42"/>
      <c r="F271" s="225" t="s">
        <v>402</v>
      </c>
      <c r="G271" s="42"/>
      <c r="H271" s="42"/>
      <c r="I271" s="226"/>
      <c r="J271" s="42"/>
      <c r="K271" s="42"/>
      <c r="L271" s="46"/>
      <c r="M271" s="227"/>
      <c r="N271" s="228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158</v>
      </c>
      <c r="AU271" s="19" t="s">
        <v>81</v>
      </c>
    </row>
    <row r="272" s="15" customFormat="1">
      <c r="A272" s="15"/>
      <c r="B272" s="252"/>
      <c r="C272" s="253"/>
      <c r="D272" s="231" t="s">
        <v>160</v>
      </c>
      <c r="E272" s="254" t="s">
        <v>19</v>
      </c>
      <c r="F272" s="255" t="s">
        <v>403</v>
      </c>
      <c r="G272" s="253"/>
      <c r="H272" s="254" t="s">
        <v>19</v>
      </c>
      <c r="I272" s="256"/>
      <c r="J272" s="253"/>
      <c r="K272" s="253"/>
      <c r="L272" s="257"/>
      <c r="M272" s="258"/>
      <c r="N272" s="259"/>
      <c r="O272" s="259"/>
      <c r="P272" s="259"/>
      <c r="Q272" s="259"/>
      <c r="R272" s="259"/>
      <c r="S272" s="259"/>
      <c r="T272" s="260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1" t="s">
        <v>160</v>
      </c>
      <c r="AU272" s="261" t="s">
        <v>81</v>
      </c>
      <c r="AV272" s="15" t="s">
        <v>79</v>
      </c>
      <c r="AW272" s="15" t="s">
        <v>33</v>
      </c>
      <c r="AX272" s="15" t="s">
        <v>71</v>
      </c>
      <c r="AY272" s="261" t="s">
        <v>124</v>
      </c>
    </row>
    <row r="273" s="13" customFormat="1">
      <c r="A273" s="13"/>
      <c r="B273" s="229"/>
      <c r="C273" s="230"/>
      <c r="D273" s="231" t="s">
        <v>160</v>
      </c>
      <c r="E273" s="232" t="s">
        <v>19</v>
      </c>
      <c r="F273" s="233" t="s">
        <v>404</v>
      </c>
      <c r="G273" s="230"/>
      <c r="H273" s="234">
        <v>1.5</v>
      </c>
      <c r="I273" s="235"/>
      <c r="J273" s="230"/>
      <c r="K273" s="230"/>
      <c r="L273" s="236"/>
      <c r="M273" s="237"/>
      <c r="N273" s="238"/>
      <c r="O273" s="238"/>
      <c r="P273" s="238"/>
      <c r="Q273" s="238"/>
      <c r="R273" s="238"/>
      <c r="S273" s="238"/>
      <c r="T273" s="239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0" t="s">
        <v>160</v>
      </c>
      <c r="AU273" s="240" t="s">
        <v>81</v>
      </c>
      <c r="AV273" s="13" t="s">
        <v>81</v>
      </c>
      <c r="AW273" s="13" t="s">
        <v>33</v>
      </c>
      <c r="AX273" s="13" t="s">
        <v>71</v>
      </c>
      <c r="AY273" s="240" t="s">
        <v>124</v>
      </c>
    </row>
    <row r="274" s="14" customFormat="1">
      <c r="A274" s="14"/>
      <c r="B274" s="241"/>
      <c r="C274" s="242"/>
      <c r="D274" s="231" t="s">
        <v>160</v>
      </c>
      <c r="E274" s="243" t="s">
        <v>19</v>
      </c>
      <c r="F274" s="244" t="s">
        <v>162</v>
      </c>
      <c r="G274" s="242"/>
      <c r="H274" s="245">
        <v>1.5</v>
      </c>
      <c r="I274" s="246"/>
      <c r="J274" s="242"/>
      <c r="K274" s="242"/>
      <c r="L274" s="247"/>
      <c r="M274" s="248"/>
      <c r="N274" s="249"/>
      <c r="O274" s="249"/>
      <c r="P274" s="249"/>
      <c r="Q274" s="249"/>
      <c r="R274" s="249"/>
      <c r="S274" s="249"/>
      <c r="T274" s="250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1" t="s">
        <v>160</v>
      </c>
      <c r="AU274" s="251" t="s">
        <v>81</v>
      </c>
      <c r="AV274" s="14" t="s">
        <v>130</v>
      </c>
      <c r="AW274" s="14" t="s">
        <v>33</v>
      </c>
      <c r="AX274" s="14" t="s">
        <v>79</v>
      </c>
      <c r="AY274" s="251" t="s">
        <v>124</v>
      </c>
    </row>
    <row r="275" s="2" customFormat="1" ht="24.15" customHeight="1">
      <c r="A275" s="40"/>
      <c r="B275" s="41"/>
      <c r="C275" s="206" t="s">
        <v>405</v>
      </c>
      <c r="D275" s="206" t="s">
        <v>127</v>
      </c>
      <c r="E275" s="207" t="s">
        <v>406</v>
      </c>
      <c r="F275" s="208" t="s">
        <v>407</v>
      </c>
      <c r="G275" s="209" t="s">
        <v>395</v>
      </c>
      <c r="H275" s="210">
        <v>1</v>
      </c>
      <c r="I275" s="211"/>
      <c r="J275" s="212">
        <f>ROUND(I275*H275,2)</f>
        <v>0</v>
      </c>
      <c r="K275" s="208" t="s">
        <v>157</v>
      </c>
      <c r="L275" s="46"/>
      <c r="M275" s="213" t="s">
        <v>19</v>
      </c>
      <c r="N275" s="214" t="s">
        <v>42</v>
      </c>
      <c r="O275" s="86"/>
      <c r="P275" s="215">
        <f>O275*H275</f>
        <v>0</v>
      </c>
      <c r="Q275" s="215">
        <v>0.0012800000000000001</v>
      </c>
      <c r="R275" s="215">
        <f>Q275*H275</f>
        <v>0.0012800000000000001</v>
      </c>
      <c r="S275" s="215">
        <v>0.021000000000000001</v>
      </c>
      <c r="T275" s="216">
        <f>S275*H275</f>
        <v>0.021000000000000001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130</v>
      </c>
      <c r="AT275" s="217" t="s">
        <v>127</v>
      </c>
      <c r="AU275" s="217" t="s">
        <v>81</v>
      </c>
      <c r="AY275" s="19" t="s">
        <v>124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79</v>
      </c>
      <c r="BK275" s="218">
        <f>ROUND(I275*H275,2)</f>
        <v>0</v>
      </c>
      <c r="BL275" s="19" t="s">
        <v>130</v>
      </c>
      <c r="BM275" s="217" t="s">
        <v>408</v>
      </c>
    </row>
    <row r="276" s="2" customFormat="1">
      <c r="A276" s="40"/>
      <c r="B276" s="41"/>
      <c r="C276" s="42"/>
      <c r="D276" s="224" t="s">
        <v>158</v>
      </c>
      <c r="E276" s="42"/>
      <c r="F276" s="225" t="s">
        <v>409</v>
      </c>
      <c r="G276" s="42"/>
      <c r="H276" s="42"/>
      <c r="I276" s="226"/>
      <c r="J276" s="42"/>
      <c r="K276" s="42"/>
      <c r="L276" s="46"/>
      <c r="M276" s="227"/>
      <c r="N276" s="228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158</v>
      </c>
      <c r="AU276" s="19" t="s">
        <v>81</v>
      </c>
    </row>
    <row r="277" s="15" customFormat="1">
      <c r="A277" s="15"/>
      <c r="B277" s="252"/>
      <c r="C277" s="253"/>
      <c r="D277" s="231" t="s">
        <v>160</v>
      </c>
      <c r="E277" s="254" t="s">
        <v>19</v>
      </c>
      <c r="F277" s="255" t="s">
        <v>410</v>
      </c>
      <c r="G277" s="253"/>
      <c r="H277" s="254" t="s">
        <v>19</v>
      </c>
      <c r="I277" s="256"/>
      <c r="J277" s="253"/>
      <c r="K277" s="253"/>
      <c r="L277" s="257"/>
      <c r="M277" s="258"/>
      <c r="N277" s="259"/>
      <c r="O277" s="259"/>
      <c r="P277" s="259"/>
      <c r="Q277" s="259"/>
      <c r="R277" s="259"/>
      <c r="S277" s="259"/>
      <c r="T277" s="260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1" t="s">
        <v>160</v>
      </c>
      <c r="AU277" s="261" t="s">
        <v>81</v>
      </c>
      <c r="AV277" s="15" t="s">
        <v>79</v>
      </c>
      <c r="AW277" s="15" t="s">
        <v>33</v>
      </c>
      <c r="AX277" s="15" t="s">
        <v>71</v>
      </c>
      <c r="AY277" s="261" t="s">
        <v>124</v>
      </c>
    </row>
    <row r="278" s="13" customFormat="1">
      <c r="A278" s="13"/>
      <c r="B278" s="229"/>
      <c r="C278" s="230"/>
      <c r="D278" s="231" t="s">
        <v>160</v>
      </c>
      <c r="E278" s="232" t="s">
        <v>19</v>
      </c>
      <c r="F278" s="233" t="s">
        <v>79</v>
      </c>
      <c r="G278" s="230"/>
      <c r="H278" s="234">
        <v>1</v>
      </c>
      <c r="I278" s="235"/>
      <c r="J278" s="230"/>
      <c r="K278" s="230"/>
      <c r="L278" s="236"/>
      <c r="M278" s="237"/>
      <c r="N278" s="238"/>
      <c r="O278" s="238"/>
      <c r="P278" s="238"/>
      <c r="Q278" s="238"/>
      <c r="R278" s="238"/>
      <c r="S278" s="238"/>
      <c r="T278" s="239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0" t="s">
        <v>160</v>
      </c>
      <c r="AU278" s="240" t="s">
        <v>81</v>
      </c>
      <c r="AV278" s="13" t="s">
        <v>81</v>
      </c>
      <c r="AW278" s="13" t="s">
        <v>33</v>
      </c>
      <c r="AX278" s="13" t="s">
        <v>71</v>
      </c>
      <c r="AY278" s="240" t="s">
        <v>124</v>
      </c>
    </row>
    <row r="279" s="14" customFormat="1">
      <c r="A279" s="14"/>
      <c r="B279" s="241"/>
      <c r="C279" s="242"/>
      <c r="D279" s="231" t="s">
        <v>160</v>
      </c>
      <c r="E279" s="243" t="s">
        <v>19</v>
      </c>
      <c r="F279" s="244" t="s">
        <v>162</v>
      </c>
      <c r="G279" s="242"/>
      <c r="H279" s="245">
        <v>1</v>
      </c>
      <c r="I279" s="246"/>
      <c r="J279" s="242"/>
      <c r="K279" s="242"/>
      <c r="L279" s="247"/>
      <c r="M279" s="248"/>
      <c r="N279" s="249"/>
      <c r="O279" s="249"/>
      <c r="P279" s="249"/>
      <c r="Q279" s="249"/>
      <c r="R279" s="249"/>
      <c r="S279" s="249"/>
      <c r="T279" s="250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1" t="s">
        <v>160</v>
      </c>
      <c r="AU279" s="251" t="s">
        <v>81</v>
      </c>
      <c r="AV279" s="14" t="s">
        <v>130</v>
      </c>
      <c r="AW279" s="14" t="s">
        <v>33</v>
      </c>
      <c r="AX279" s="14" t="s">
        <v>79</v>
      </c>
      <c r="AY279" s="251" t="s">
        <v>124</v>
      </c>
    </row>
    <row r="280" s="2" customFormat="1" ht="37.8" customHeight="1">
      <c r="A280" s="40"/>
      <c r="B280" s="41"/>
      <c r="C280" s="206" t="s">
        <v>295</v>
      </c>
      <c r="D280" s="206" t="s">
        <v>127</v>
      </c>
      <c r="E280" s="207" t="s">
        <v>411</v>
      </c>
      <c r="F280" s="208" t="s">
        <v>412</v>
      </c>
      <c r="G280" s="209" t="s">
        <v>156</v>
      </c>
      <c r="H280" s="210">
        <v>4.9000000000000004</v>
      </c>
      <c r="I280" s="211"/>
      <c r="J280" s="212">
        <f>ROUND(I280*H280,2)</f>
        <v>0</v>
      </c>
      <c r="K280" s="208" t="s">
        <v>157</v>
      </c>
      <c r="L280" s="46"/>
      <c r="M280" s="213" t="s">
        <v>19</v>
      </c>
      <c r="N280" s="214" t="s">
        <v>42</v>
      </c>
      <c r="O280" s="86"/>
      <c r="P280" s="215">
        <f>O280*H280</f>
        <v>0</v>
      </c>
      <c r="Q280" s="215">
        <v>0</v>
      </c>
      <c r="R280" s="215">
        <f>Q280*H280</f>
        <v>0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130</v>
      </c>
      <c r="AT280" s="217" t="s">
        <v>127</v>
      </c>
      <c r="AU280" s="217" t="s">
        <v>81</v>
      </c>
      <c r="AY280" s="19" t="s">
        <v>124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79</v>
      </c>
      <c r="BK280" s="218">
        <f>ROUND(I280*H280,2)</f>
        <v>0</v>
      </c>
      <c r="BL280" s="19" t="s">
        <v>130</v>
      </c>
      <c r="BM280" s="217" t="s">
        <v>413</v>
      </c>
    </row>
    <row r="281" s="2" customFormat="1">
      <c r="A281" s="40"/>
      <c r="B281" s="41"/>
      <c r="C281" s="42"/>
      <c r="D281" s="224" t="s">
        <v>158</v>
      </c>
      <c r="E281" s="42"/>
      <c r="F281" s="225" t="s">
        <v>414</v>
      </c>
      <c r="G281" s="42"/>
      <c r="H281" s="42"/>
      <c r="I281" s="226"/>
      <c r="J281" s="42"/>
      <c r="K281" s="42"/>
      <c r="L281" s="46"/>
      <c r="M281" s="227"/>
      <c r="N281" s="228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158</v>
      </c>
      <c r="AU281" s="19" t="s">
        <v>81</v>
      </c>
    </row>
    <row r="282" s="13" customFormat="1">
      <c r="A282" s="13"/>
      <c r="B282" s="229"/>
      <c r="C282" s="230"/>
      <c r="D282" s="231" t="s">
        <v>160</v>
      </c>
      <c r="E282" s="232" t="s">
        <v>19</v>
      </c>
      <c r="F282" s="233" t="s">
        <v>231</v>
      </c>
      <c r="G282" s="230"/>
      <c r="H282" s="234">
        <v>4.9000000000000004</v>
      </c>
      <c r="I282" s="235"/>
      <c r="J282" s="230"/>
      <c r="K282" s="230"/>
      <c r="L282" s="236"/>
      <c r="M282" s="237"/>
      <c r="N282" s="238"/>
      <c r="O282" s="238"/>
      <c r="P282" s="238"/>
      <c r="Q282" s="238"/>
      <c r="R282" s="238"/>
      <c r="S282" s="238"/>
      <c r="T282" s="239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0" t="s">
        <v>160</v>
      </c>
      <c r="AU282" s="240" t="s">
        <v>81</v>
      </c>
      <c r="AV282" s="13" t="s">
        <v>81</v>
      </c>
      <c r="AW282" s="13" t="s">
        <v>33</v>
      </c>
      <c r="AX282" s="13" t="s">
        <v>71</v>
      </c>
      <c r="AY282" s="240" t="s">
        <v>124</v>
      </c>
    </row>
    <row r="283" s="14" customFormat="1">
      <c r="A283" s="14"/>
      <c r="B283" s="241"/>
      <c r="C283" s="242"/>
      <c r="D283" s="231" t="s">
        <v>160</v>
      </c>
      <c r="E283" s="243" t="s">
        <v>19</v>
      </c>
      <c r="F283" s="244" t="s">
        <v>162</v>
      </c>
      <c r="G283" s="242"/>
      <c r="H283" s="245">
        <v>4.9000000000000004</v>
      </c>
      <c r="I283" s="246"/>
      <c r="J283" s="242"/>
      <c r="K283" s="242"/>
      <c r="L283" s="247"/>
      <c r="M283" s="248"/>
      <c r="N283" s="249"/>
      <c r="O283" s="249"/>
      <c r="P283" s="249"/>
      <c r="Q283" s="249"/>
      <c r="R283" s="249"/>
      <c r="S283" s="249"/>
      <c r="T283" s="250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1" t="s">
        <v>160</v>
      </c>
      <c r="AU283" s="251" t="s">
        <v>81</v>
      </c>
      <c r="AV283" s="14" t="s">
        <v>130</v>
      </c>
      <c r="AW283" s="14" t="s">
        <v>33</v>
      </c>
      <c r="AX283" s="14" t="s">
        <v>79</v>
      </c>
      <c r="AY283" s="251" t="s">
        <v>124</v>
      </c>
    </row>
    <row r="284" s="12" customFormat="1" ht="22.8" customHeight="1">
      <c r="A284" s="12"/>
      <c r="B284" s="190"/>
      <c r="C284" s="191"/>
      <c r="D284" s="192" t="s">
        <v>70</v>
      </c>
      <c r="E284" s="204" t="s">
        <v>415</v>
      </c>
      <c r="F284" s="204" t="s">
        <v>416</v>
      </c>
      <c r="G284" s="191"/>
      <c r="H284" s="191"/>
      <c r="I284" s="194"/>
      <c r="J284" s="205">
        <f>BK284</f>
        <v>0</v>
      </c>
      <c r="K284" s="191"/>
      <c r="L284" s="196"/>
      <c r="M284" s="197"/>
      <c r="N284" s="198"/>
      <c r="O284" s="198"/>
      <c r="P284" s="199">
        <f>SUM(P285:P302)</f>
        <v>0</v>
      </c>
      <c r="Q284" s="198"/>
      <c r="R284" s="199">
        <f>SUM(R285:R302)</f>
        <v>0</v>
      </c>
      <c r="S284" s="198"/>
      <c r="T284" s="200">
        <f>SUM(T285:T302)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01" t="s">
        <v>79</v>
      </c>
      <c r="AT284" s="202" t="s">
        <v>70</v>
      </c>
      <c r="AU284" s="202" t="s">
        <v>79</v>
      </c>
      <c r="AY284" s="201" t="s">
        <v>124</v>
      </c>
      <c r="BK284" s="203">
        <f>SUM(BK285:BK302)</f>
        <v>0</v>
      </c>
    </row>
    <row r="285" s="2" customFormat="1" ht="24.15" customHeight="1">
      <c r="A285" s="40"/>
      <c r="B285" s="41"/>
      <c r="C285" s="206" t="s">
        <v>417</v>
      </c>
      <c r="D285" s="206" t="s">
        <v>127</v>
      </c>
      <c r="E285" s="207" t="s">
        <v>418</v>
      </c>
      <c r="F285" s="208" t="s">
        <v>419</v>
      </c>
      <c r="G285" s="209" t="s">
        <v>216</v>
      </c>
      <c r="H285" s="210">
        <v>46.877000000000002</v>
      </c>
      <c r="I285" s="211"/>
      <c r="J285" s="212">
        <f>ROUND(I285*H285,2)</f>
        <v>0</v>
      </c>
      <c r="K285" s="208" t="s">
        <v>157</v>
      </c>
      <c r="L285" s="46"/>
      <c r="M285" s="213" t="s">
        <v>19</v>
      </c>
      <c r="N285" s="214" t="s">
        <v>42</v>
      </c>
      <c r="O285" s="86"/>
      <c r="P285" s="215">
        <f>O285*H285</f>
        <v>0</v>
      </c>
      <c r="Q285" s="215">
        <v>0</v>
      </c>
      <c r="R285" s="215">
        <f>Q285*H285</f>
        <v>0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130</v>
      </c>
      <c r="AT285" s="217" t="s">
        <v>127</v>
      </c>
      <c r="AU285" s="217" t="s">
        <v>81</v>
      </c>
      <c r="AY285" s="19" t="s">
        <v>124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79</v>
      </c>
      <c r="BK285" s="218">
        <f>ROUND(I285*H285,2)</f>
        <v>0</v>
      </c>
      <c r="BL285" s="19" t="s">
        <v>130</v>
      </c>
      <c r="BM285" s="217" t="s">
        <v>420</v>
      </c>
    </row>
    <row r="286" s="2" customFormat="1">
      <c r="A286" s="40"/>
      <c r="B286" s="41"/>
      <c r="C286" s="42"/>
      <c r="D286" s="224" t="s">
        <v>158</v>
      </c>
      <c r="E286" s="42"/>
      <c r="F286" s="225" t="s">
        <v>421</v>
      </c>
      <c r="G286" s="42"/>
      <c r="H286" s="42"/>
      <c r="I286" s="226"/>
      <c r="J286" s="42"/>
      <c r="K286" s="42"/>
      <c r="L286" s="46"/>
      <c r="M286" s="227"/>
      <c r="N286" s="228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158</v>
      </c>
      <c r="AU286" s="19" t="s">
        <v>81</v>
      </c>
    </row>
    <row r="287" s="2" customFormat="1" ht="24.15" customHeight="1">
      <c r="A287" s="40"/>
      <c r="B287" s="41"/>
      <c r="C287" s="206" t="s">
        <v>318</v>
      </c>
      <c r="D287" s="206" t="s">
        <v>127</v>
      </c>
      <c r="E287" s="207" t="s">
        <v>422</v>
      </c>
      <c r="F287" s="208" t="s">
        <v>423</v>
      </c>
      <c r="G287" s="209" t="s">
        <v>216</v>
      </c>
      <c r="H287" s="210">
        <v>2.1560000000000001</v>
      </c>
      <c r="I287" s="211"/>
      <c r="J287" s="212">
        <f>ROUND(I287*H287,2)</f>
        <v>0</v>
      </c>
      <c r="K287" s="208" t="s">
        <v>157</v>
      </c>
      <c r="L287" s="46"/>
      <c r="M287" s="213" t="s">
        <v>19</v>
      </c>
      <c r="N287" s="214" t="s">
        <v>42</v>
      </c>
      <c r="O287" s="86"/>
      <c r="P287" s="215">
        <f>O287*H287</f>
        <v>0</v>
      </c>
      <c r="Q287" s="215">
        <v>0</v>
      </c>
      <c r="R287" s="215">
        <f>Q287*H287</f>
        <v>0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130</v>
      </c>
      <c r="AT287" s="217" t="s">
        <v>127</v>
      </c>
      <c r="AU287" s="217" t="s">
        <v>81</v>
      </c>
      <c r="AY287" s="19" t="s">
        <v>124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79</v>
      </c>
      <c r="BK287" s="218">
        <f>ROUND(I287*H287,2)</f>
        <v>0</v>
      </c>
      <c r="BL287" s="19" t="s">
        <v>130</v>
      </c>
      <c r="BM287" s="217" t="s">
        <v>424</v>
      </c>
    </row>
    <row r="288" s="2" customFormat="1">
      <c r="A288" s="40"/>
      <c r="B288" s="41"/>
      <c r="C288" s="42"/>
      <c r="D288" s="224" t="s">
        <v>158</v>
      </c>
      <c r="E288" s="42"/>
      <c r="F288" s="225" t="s">
        <v>425</v>
      </c>
      <c r="G288" s="42"/>
      <c r="H288" s="42"/>
      <c r="I288" s="226"/>
      <c r="J288" s="42"/>
      <c r="K288" s="42"/>
      <c r="L288" s="46"/>
      <c r="M288" s="227"/>
      <c r="N288" s="228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158</v>
      </c>
      <c r="AU288" s="19" t="s">
        <v>81</v>
      </c>
    </row>
    <row r="289" s="15" customFormat="1">
      <c r="A289" s="15"/>
      <c r="B289" s="252"/>
      <c r="C289" s="253"/>
      <c r="D289" s="231" t="s">
        <v>160</v>
      </c>
      <c r="E289" s="254" t="s">
        <v>19</v>
      </c>
      <c r="F289" s="255" t="s">
        <v>426</v>
      </c>
      <c r="G289" s="253"/>
      <c r="H289" s="254" t="s">
        <v>19</v>
      </c>
      <c r="I289" s="256"/>
      <c r="J289" s="253"/>
      <c r="K289" s="253"/>
      <c r="L289" s="257"/>
      <c r="M289" s="258"/>
      <c r="N289" s="259"/>
      <c r="O289" s="259"/>
      <c r="P289" s="259"/>
      <c r="Q289" s="259"/>
      <c r="R289" s="259"/>
      <c r="S289" s="259"/>
      <c r="T289" s="260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1" t="s">
        <v>160</v>
      </c>
      <c r="AU289" s="261" t="s">
        <v>81</v>
      </c>
      <c r="AV289" s="15" t="s">
        <v>79</v>
      </c>
      <c r="AW289" s="15" t="s">
        <v>33</v>
      </c>
      <c r="AX289" s="15" t="s">
        <v>71</v>
      </c>
      <c r="AY289" s="261" t="s">
        <v>124</v>
      </c>
    </row>
    <row r="290" s="13" customFormat="1">
      <c r="A290" s="13"/>
      <c r="B290" s="229"/>
      <c r="C290" s="230"/>
      <c r="D290" s="231" t="s">
        <v>160</v>
      </c>
      <c r="E290" s="232" t="s">
        <v>19</v>
      </c>
      <c r="F290" s="233" t="s">
        <v>427</v>
      </c>
      <c r="G290" s="230"/>
      <c r="H290" s="234">
        <v>2.1560000000000001</v>
      </c>
      <c r="I290" s="235"/>
      <c r="J290" s="230"/>
      <c r="K290" s="230"/>
      <c r="L290" s="236"/>
      <c r="M290" s="237"/>
      <c r="N290" s="238"/>
      <c r="O290" s="238"/>
      <c r="P290" s="238"/>
      <c r="Q290" s="238"/>
      <c r="R290" s="238"/>
      <c r="S290" s="238"/>
      <c r="T290" s="239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0" t="s">
        <v>160</v>
      </c>
      <c r="AU290" s="240" t="s">
        <v>81</v>
      </c>
      <c r="AV290" s="13" t="s">
        <v>81</v>
      </c>
      <c r="AW290" s="13" t="s">
        <v>33</v>
      </c>
      <c r="AX290" s="13" t="s">
        <v>71</v>
      </c>
      <c r="AY290" s="240" t="s">
        <v>124</v>
      </c>
    </row>
    <row r="291" s="14" customFormat="1">
      <c r="A291" s="14"/>
      <c r="B291" s="241"/>
      <c r="C291" s="242"/>
      <c r="D291" s="231" t="s">
        <v>160</v>
      </c>
      <c r="E291" s="243" t="s">
        <v>19</v>
      </c>
      <c r="F291" s="244" t="s">
        <v>162</v>
      </c>
      <c r="G291" s="242"/>
      <c r="H291" s="245">
        <v>2.1560000000000001</v>
      </c>
      <c r="I291" s="246"/>
      <c r="J291" s="242"/>
      <c r="K291" s="242"/>
      <c r="L291" s="247"/>
      <c r="M291" s="248"/>
      <c r="N291" s="249"/>
      <c r="O291" s="249"/>
      <c r="P291" s="249"/>
      <c r="Q291" s="249"/>
      <c r="R291" s="249"/>
      <c r="S291" s="249"/>
      <c r="T291" s="250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1" t="s">
        <v>160</v>
      </c>
      <c r="AU291" s="251" t="s">
        <v>81</v>
      </c>
      <c r="AV291" s="14" t="s">
        <v>130</v>
      </c>
      <c r="AW291" s="14" t="s">
        <v>33</v>
      </c>
      <c r="AX291" s="14" t="s">
        <v>79</v>
      </c>
      <c r="AY291" s="251" t="s">
        <v>124</v>
      </c>
    </row>
    <row r="292" s="2" customFormat="1" ht="24.15" customHeight="1">
      <c r="A292" s="40"/>
      <c r="B292" s="41"/>
      <c r="C292" s="206" t="s">
        <v>428</v>
      </c>
      <c r="D292" s="206" t="s">
        <v>127</v>
      </c>
      <c r="E292" s="207" t="s">
        <v>429</v>
      </c>
      <c r="F292" s="208" t="s">
        <v>430</v>
      </c>
      <c r="G292" s="209" t="s">
        <v>216</v>
      </c>
      <c r="H292" s="210">
        <v>46.877000000000002</v>
      </c>
      <c r="I292" s="211"/>
      <c r="J292" s="212">
        <f>ROUND(I292*H292,2)</f>
        <v>0</v>
      </c>
      <c r="K292" s="208" t="s">
        <v>157</v>
      </c>
      <c r="L292" s="46"/>
      <c r="M292" s="213" t="s">
        <v>19</v>
      </c>
      <c r="N292" s="214" t="s">
        <v>42</v>
      </c>
      <c r="O292" s="86"/>
      <c r="P292" s="215">
        <f>O292*H292</f>
        <v>0</v>
      </c>
      <c r="Q292" s="215">
        <v>0</v>
      </c>
      <c r="R292" s="215">
        <f>Q292*H292</f>
        <v>0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130</v>
      </c>
      <c r="AT292" s="217" t="s">
        <v>127</v>
      </c>
      <c r="AU292" s="217" t="s">
        <v>81</v>
      </c>
      <c r="AY292" s="19" t="s">
        <v>124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79</v>
      </c>
      <c r="BK292" s="218">
        <f>ROUND(I292*H292,2)</f>
        <v>0</v>
      </c>
      <c r="BL292" s="19" t="s">
        <v>130</v>
      </c>
      <c r="BM292" s="217" t="s">
        <v>431</v>
      </c>
    </row>
    <row r="293" s="2" customFormat="1">
      <c r="A293" s="40"/>
      <c r="B293" s="41"/>
      <c r="C293" s="42"/>
      <c r="D293" s="224" t="s">
        <v>158</v>
      </c>
      <c r="E293" s="42"/>
      <c r="F293" s="225" t="s">
        <v>432</v>
      </c>
      <c r="G293" s="42"/>
      <c r="H293" s="42"/>
      <c r="I293" s="226"/>
      <c r="J293" s="42"/>
      <c r="K293" s="42"/>
      <c r="L293" s="46"/>
      <c r="M293" s="227"/>
      <c r="N293" s="228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158</v>
      </c>
      <c r="AU293" s="19" t="s">
        <v>81</v>
      </c>
    </row>
    <row r="294" s="2" customFormat="1" ht="24.15" customHeight="1">
      <c r="A294" s="40"/>
      <c r="B294" s="41"/>
      <c r="C294" s="206" t="s">
        <v>325</v>
      </c>
      <c r="D294" s="206" t="s">
        <v>127</v>
      </c>
      <c r="E294" s="207" t="s">
        <v>433</v>
      </c>
      <c r="F294" s="208" t="s">
        <v>434</v>
      </c>
      <c r="G294" s="209" t="s">
        <v>216</v>
      </c>
      <c r="H294" s="210">
        <v>890.66300000000001</v>
      </c>
      <c r="I294" s="211"/>
      <c r="J294" s="212">
        <f>ROUND(I294*H294,2)</f>
        <v>0</v>
      </c>
      <c r="K294" s="208" t="s">
        <v>157</v>
      </c>
      <c r="L294" s="46"/>
      <c r="M294" s="213" t="s">
        <v>19</v>
      </c>
      <c r="N294" s="214" t="s">
        <v>42</v>
      </c>
      <c r="O294" s="86"/>
      <c r="P294" s="215">
        <f>O294*H294</f>
        <v>0</v>
      </c>
      <c r="Q294" s="215">
        <v>0</v>
      </c>
      <c r="R294" s="215">
        <f>Q294*H294</f>
        <v>0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130</v>
      </c>
      <c r="AT294" s="217" t="s">
        <v>127</v>
      </c>
      <c r="AU294" s="217" t="s">
        <v>81</v>
      </c>
      <c r="AY294" s="19" t="s">
        <v>124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79</v>
      </c>
      <c r="BK294" s="218">
        <f>ROUND(I294*H294,2)</f>
        <v>0</v>
      </c>
      <c r="BL294" s="19" t="s">
        <v>130</v>
      </c>
      <c r="BM294" s="217" t="s">
        <v>435</v>
      </c>
    </row>
    <row r="295" s="2" customFormat="1">
      <c r="A295" s="40"/>
      <c r="B295" s="41"/>
      <c r="C295" s="42"/>
      <c r="D295" s="224" t="s">
        <v>158</v>
      </c>
      <c r="E295" s="42"/>
      <c r="F295" s="225" t="s">
        <v>436</v>
      </c>
      <c r="G295" s="42"/>
      <c r="H295" s="42"/>
      <c r="I295" s="226"/>
      <c r="J295" s="42"/>
      <c r="K295" s="42"/>
      <c r="L295" s="46"/>
      <c r="M295" s="227"/>
      <c r="N295" s="228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158</v>
      </c>
      <c r="AU295" s="19" t="s">
        <v>81</v>
      </c>
    </row>
    <row r="296" s="13" customFormat="1">
      <c r="A296" s="13"/>
      <c r="B296" s="229"/>
      <c r="C296" s="230"/>
      <c r="D296" s="231" t="s">
        <v>160</v>
      </c>
      <c r="E296" s="232" t="s">
        <v>19</v>
      </c>
      <c r="F296" s="233" t="s">
        <v>437</v>
      </c>
      <c r="G296" s="230"/>
      <c r="H296" s="234">
        <v>890.66300000000001</v>
      </c>
      <c r="I296" s="235"/>
      <c r="J296" s="230"/>
      <c r="K296" s="230"/>
      <c r="L296" s="236"/>
      <c r="M296" s="237"/>
      <c r="N296" s="238"/>
      <c r="O296" s="238"/>
      <c r="P296" s="238"/>
      <c r="Q296" s="238"/>
      <c r="R296" s="238"/>
      <c r="S296" s="238"/>
      <c r="T296" s="239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0" t="s">
        <v>160</v>
      </c>
      <c r="AU296" s="240" t="s">
        <v>81</v>
      </c>
      <c r="AV296" s="13" t="s">
        <v>81</v>
      </c>
      <c r="AW296" s="13" t="s">
        <v>33</v>
      </c>
      <c r="AX296" s="13" t="s">
        <v>71</v>
      </c>
      <c r="AY296" s="240" t="s">
        <v>124</v>
      </c>
    </row>
    <row r="297" s="14" customFormat="1">
      <c r="A297" s="14"/>
      <c r="B297" s="241"/>
      <c r="C297" s="242"/>
      <c r="D297" s="231" t="s">
        <v>160</v>
      </c>
      <c r="E297" s="243" t="s">
        <v>19</v>
      </c>
      <c r="F297" s="244" t="s">
        <v>162</v>
      </c>
      <c r="G297" s="242"/>
      <c r="H297" s="245">
        <v>890.66300000000001</v>
      </c>
      <c r="I297" s="246"/>
      <c r="J297" s="242"/>
      <c r="K297" s="242"/>
      <c r="L297" s="247"/>
      <c r="M297" s="248"/>
      <c r="N297" s="249"/>
      <c r="O297" s="249"/>
      <c r="P297" s="249"/>
      <c r="Q297" s="249"/>
      <c r="R297" s="249"/>
      <c r="S297" s="249"/>
      <c r="T297" s="250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1" t="s">
        <v>160</v>
      </c>
      <c r="AU297" s="251" t="s">
        <v>81</v>
      </c>
      <c r="AV297" s="14" t="s">
        <v>130</v>
      </c>
      <c r="AW297" s="14" t="s">
        <v>33</v>
      </c>
      <c r="AX297" s="14" t="s">
        <v>79</v>
      </c>
      <c r="AY297" s="251" t="s">
        <v>124</v>
      </c>
    </row>
    <row r="298" s="2" customFormat="1" ht="16.5" customHeight="1">
      <c r="A298" s="40"/>
      <c r="B298" s="41"/>
      <c r="C298" s="206" t="s">
        <v>438</v>
      </c>
      <c r="D298" s="206" t="s">
        <v>127</v>
      </c>
      <c r="E298" s="207" t="s">
        <v>439</v>
      </c>
      <c r="F298" s="208" t="s">
        <v>440</v>
      </c>
      <c r="G298" s="209" t="s">
        <v>216</v>
      </c>
      <c r="H298" s="210">
        <v>1.0780000000000001</v>
      </c>
      <c r="I298" s="211"/>
      <c r="J298" s="212">
        <f>ROUND(I298*H298,2)</f>
        <v>0</v>
      </c>
      <c r="K298" s="208" t="s">
        <v>157</v>
      </c>
      <c r="L298" s="46"/>
      <c r="M298" s="213" t="s">
        <v>19</v>
      </c>
      <c r="N298" s="214" t="s">
        <v>42</v>
      </c>
      <c r="O298" s="86"/>
      <c r="P298" s="215">
        <f>O298*H298</f>
        <v>0</v>
      </c>
      <c r="Q298" s="215">
        <v>0</v>
      </c>
      <c r="R298" s="215">
        <f>Q298*H298</f>
        <v>0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130</v>
      </c>
      <c r="AT298" s="217" t="s">
        <v>127</v>
      </c>
      <c r="AU298" s="217" t="s">
        <v>81</v>
      </c>
      <c r="AY298" s="19" t="s">
        <v>124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79</v>
      </c>
      <c r="BK298" s="218">
        <f>ROUND(I298*H298,2)</f>
        <v>0</v>
      </c>
      <c r="BL298" s="19" t="s">
        <v>130</v>
      </c>
      <c r="BM298" s="217" t="s">
        <v>441</v>
      </c>
    </row>
    <row r="299" s="2" customFormat="1">
      <c r="A299" s="40"/>
      <c r="B299" s="41"/>
      <c r="C299" s="42"/>
      <c r="D299" s="224" t="s">
        <v>158</v>
      </c>
      <c r="E299" s="42"/>
      <c r="F299" s="225" t="s">
        <v>442</v>
      </c>
      <c r="G299" s="42"/>
      <c r="H299" s="42"/>
      <c r="I299" s="226"/>
      <c r="J299" s="42"/>
      <c r="K299" s="42"/>
      <c r="L299" s="46"/>
      <c r="M299" s="227"/>
      <c r="N299" s="228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158</v>
      </c>
      <c r="AU299" s="19" t="s">
        <v>81</v>
      </c>
    </row>
    <row r="300" s="15" customFormat="1">
      <c r="A300" s="15"/>
      <c r="B300" s="252"/>
      <c r="C300" s="253"/>
      <c r="D300" s="231" t="s">
        <v>160</v>
      </c>
      <c r="E300" s="254" t="s">
        <v>19</v>
      </c>
      <c r="F300" s="255" t="s">
        <v>426</v>
      </c>
      <c r="G300" s="253"/>
      <c r="H300" s="254" t="s">
        <v>19</v>
      </c>
      <c r="I300" s="256"/>
      <c r="J300" s="253"/>
      <c r="K300" s="253"/>
      <c r="L300" s="257"/>
      <c r="M300" s="258"/>
      <c r="N300" s="259"/>
      <c r="O300" s="259"/>
      <c r="P300" s="259"/>
      <c r="Q300" s="259"/>
      <c r="R300" s="259"/>
      <c r="S300" s="259"/>
      <c r="T300" s="260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1" t="s">
        <v>160</v>
      </c>
      <c r="AU300" s="261" t="s">
        <v>81</v>
      </c>
      <c r="AV300" s="15" t="s">
        <v>79</v>
      </c>
      <c r="AW300" s="15" t="s">
        <v>33</v>
      </c>
      <c r="AX300" s="15" t="s">
        <v>71</v>
      </c>
      <c r="AY300" s="261" t="s">
        <v>124</v>
      </c>
    </row>
    <row r="301" s="13" customFormat="1">
      <c r="A301" s="13"/>
      <c r="B301" s="229"/>
      <c r="C301" s="230"/>
      <c r="D301" s="231" t="s">
        <v>160</v>
      </c>
      <c r="E301" s="232" t="s">
        <v>19</v>
      </c>
      <c r="F301" s="233" t="s">
        <v>443</v>
      </c>
      <c r="G301" s="230"/>
      <c r="H301" s="234">
        <v>1.0780000000000001</v>
      </c>
      <c r="I301" s="235"/>
      <c r="J301" s="230"/>
      <c r="K301" s="230"/>
      <c r="L301" s="236"/>
      <c r="M301" s="237"/>
      <c r="N301" s="238"/>
      <c r="O301" s="238"/>
      <c r="P301" s="238"/>
      <c r="Q301" s="238"/>
      <c r="R301" s="238"/>
      <c r="S301" s="238"/>
      <c r="T301" s="239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0" t="s">
        <v>160</v>
      </c>
      <c r="AU301" s="240" t="s">
        <v>81</v>
      </c>
      <c r="AV301" s="13" t="s">
        <v>81</v>
      </c>
      <c r="AW301" s="13" t="s">
        <v>33</v>
      </c>
      <c r="AX301" s="13" t="s">
        <v>71</v>
      </c>
      <c r="AY301" s="240" t="s">
        <v>124</v>
      </c>
    </row>
    <row r="302" s="14" customFormat="1">
      <c r="A302" s="14"/>
      <c r="B302" s="241"/>
      <c r="C302" s="242"/>
      <c r="D302" s="231" t="s">
        <v>160</v>
      </c>
      <c r="E302" s="243" t="s">
        <v>19</v>
      </c>
      <c r="F302" s="244" t="s">
        <v>162</v>
      </c>
      <c r="G302" s="242"/>
      <c r="H302" s="245">
        <v>1.0780000000000001</v>
      </c>
      <c r="I302" s="246"/>
      <c r="J302" s="242"/>
      <c r="K302" s="242"/>
      <c r="L302" s="247"/>
      <c r="M302" s="248"/>
      <c r="N302" s="249"/>
      <c r="O302" s="249"/>
      <c r="P302" s="249"/>
      <c r="Q302" s="249"/>
      <c r="R302" s="249"/>
      <c r="S302" s="249"/>
      <c r="T302" s="250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1" t="s">
        <v>160</v>
      </c>
      <c r="AU302" s="251" t="s">
        <v>81</v>
      </c>
      <c r="AV302" s="14" t="s">
        <v>130</v>
      </c>
      <c r="AW302" s="14" t="s">
        <v>33</v>
      </c>
      <c r="AX302" s="14" t="s">
        <v>79</v>
      </c>
      <c r="AY302" s="251" t="s">
        <v>124</v>
      </c>
    </row>
    <row r="303" s="12" customFormat="1" ht="22.8" customHeight="1">
      <c r="A303" s="12"/>
      <c r="B303" s="190"/>
      <c r="C303" s="191"/>
      <c r="D303" s="192" t="s">
        <v>70</v>
      </c>
      <c r="E303" s="204" t="s">
        <v>444</v>
      </c>
      <c r="F303" s="204" t="s">
        <v>445</v>
      </c>
      <c r="G303" s="191"/>
      <c r="H303" s="191"/>
      <c r="I303" s="194"/>
      <c r="J303" s="205">
        <f>BK303</f>
        <v>0</v>
      </c>
      <c r="K303" s="191"/>
      <c r="L303" s="196"/>
      <c r="M303" s="197"/>
      <c r="N303" s="198"/>
      <c r="O303" s="198"/>
      <c r="P303" s="199">
        <f>SUM(P304:P305)</f>
        <v>0</v>
      </c>
      <c r="Q303" s="198"/>
      <c r="R303" s="199">
        <f>SUM(R304:R305)</f>
        <v>0</v>
      </c>
      <c r="S303" s="198"/>
      <c r="T303" s="200">
        <f>SUM(T304:T305)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1" t="s">
        <v>79</v>
      </c>
      <c r="AT303" s="202" t="s">
        <v>70</v>
      </c>
      <c r="AU303" s="202" t="s">
        <v>79</v>
      </c>
      <c r="AY303" s="201" t="s">
        <v>124</v>
      </c>
      <c r="BK303" s="203">
        <f>SUM(BK304:BK305)</f>
        <v>0</v>
      </c>
    </row>
    <row r="304" s="2" customFormat="1" ht="33" customHeight="1">
      <c r="A304" s="40"/>
      <c r="B304" s="41"/>
      <c r="C304" s="206" t="s">
        <v>329</v>
      </c>
      <c r="D304" s="206" t="s">
        <v>127</v>
      </c>
      <c r="E304" s="207" t="s">
        <v>446</v>
      </c>
      <c r="F304" s="208" t="s">
        <v>447</v>
      </c>
      <c r="G304" s="209" t="s">
        <v>216</v>
      </c>
      <c r="H304" s="210">
        <v>42.668999999999997</v>
      </c>
      <c r="I304" s="211"/>
      <c r="J304" s="212">
        <f>ROUND(I304*H304,2)</f>
        <v>0</v>
      </c>
      <c r="K304" s="208" t="s">
        <v>157</v>
      </c>
      <c r="L304" s="46"/>
      <c r="M304" s="213" t="s">
        <v>19</v>
      </c>
      <c r="N304" s="214" t="s">
        <v>42</v>
      </c>
      <c r="O304" s="86"/>
      <c r="P304" s="215">
        <f>O304*H304</f>
        <v>0</v>
      </c>
      <c r="Q304" s="215">
        <v>0</v>
      </c>
      <c r="R304" s="215">
        <f>Q304*H304</f>
        <v>0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130</v>
      </c>
      <c r="AT304" s="217" t="s">
        <v>127</v>
      </c>
      <c r="AU304" s="217" t="s">
        <v>81</v>
      </c>
      <c r="AY304" s="19" t="s">
        <v>124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79</v>
      </c>
      <c r="BK304" s="218">
        <f>ROUND(I304*H304,2)</f>
        <v>0</v>
      </c>
      <c r="BL304" s="19" t="s">
        <v>130</v>
      </c>
      <c r="BM304" s="217" t="s">
        <v>448</v>
      </c>
    </row>
    <row r="305" s="2" customFormat="1">
      <c r="A305" s="40"/>
      <c r="B305" s="41"/>
      <c r="C305" s="42"/>
      <c r="D305" s="224" t="s">
        <v>158</v>
      </c>
      <c r="E305" s="42"/>
      <c r="F305" s="225" t="s">
        <v>449</v>
      </c>
      <c r="G305" s="42"/>
      <c r="H305" s="42"/>
      <c r="I305" s="226"/>
      <c r="J305" s="42"/>
      <c r="K305" s="42"/>
      <c r="L305" s="46"/>
      <c r="M305" s="272"/>
      <c r="N305" s="273"/>
      <c r="O305" s="221"/>
      <c r="P305" s="221"/>
      <c r="Q305" s="221"/>
      <c r="R305" s="221"/>
      <c r="S305" s="221"/>
      <c r="T305" s="274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158</v>
      </c>
      <c r="AU305" s="19" t="s">
        <v>81</v>
      </c>
    </row>
    <row r="306" s="2" customFormat="1" ht="6.96" customHeight="1">
      <c r="A306" s="40"/>
      <c r="B306" s="61"/>
      <c r="C306" s="62"/>
      <c r="D306" s="62"/>
      <c r="E306" s="62"/>
      <c r="F306" s="62"/>
      <c r="G306" s="62"/>
      <c r="H306" s="62"/>
      <c r="I306" s="62"/>
      <c r="J306" s="62"/>
      <c r="K306" s="62"/>
      <c r="L306" s="46"/>
      <c r="M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</row>
  </sheetData>
  <sheetProtection sheet="1" autoFilter="0" formatColumns="0" formatRows="0" objects="1" scenarios="1" spinCount="100000" saltValue="IwYMUPsnpzA4TzDiutOTRH/osE3xecSAYQ+5cBw9Cb4Jjk3EL9LYV1Osg+wtpjEpJN+skOq386j/i9KpzW7e5Q==" hashValue="eFtLkQCPWkF90PdZTiRWjTbeqTrRS6U787KhX96neD+njoQMR07SE75zngQ2KERSUm7iw46bRP64wbT+xirsKQ==" algorithmName="SHA-512" password="CC35"/>
  <autoFilter ref="C88:K305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4_01/113106151"/>
    <hyperlink ref="F97" r:id="rId2" display="https://podminky.urs.cz/item/CS_URS_2024_01/113107122"/>
    <hyperlink ref="F102" r:id="rId3" display="https://podminky.urs.cz/item/CS_URS_2024_01/113107124"/>
    <hyperlink ref="F109" r:id="rId4" display="https://podminky.urs.cz/item/CS_URS_2024_01/132212131"/>
    <hyperlink ref="F116" r:id="rId5" display="https://podminky.urs.cz/item/CS_URS_2024_01/133212811"/>
    <hyperlink ref="F121" r:id="rId6" display="https://podminky.urs.cz/item/CS_URS_2024_01/162211311"/>
    <hyperlink ref="F126" r:id="rId7" display="https://podminky.urs.cz/item/CS_URS_2024_01/162751117"/>
    <hyperlink ref="F131" r:id="rId8" display="https://podminky.urs.cz/item/CS_URS_2024_01/162751119"/>
    <hyperlink ref="F136" r:id="rId9" display="https://podminky.urs.cz/item/CS_URS_2024_01/167111101"/>
    <hyperlink ref="F141" r:id="rId10" display="https://podminky.urs.cz/item/CS_URS_2024_01/171201221"/>
    <hyperlink ref="F145" r:id="rId11" display="https://podminky.urs.cz/item/CS_URS_2024_01/174111101"/>
    <hyperlink ref="F150" r:id="rId12" display="https://podminky.urs.cz/item/CS_URS_2024_01/181912112"/>
    <hyperlink ref="F162" r:id="rId13" display="https://podminky.urs.cz/item/CS_URS_2024_01/271572211"/>
    <hyperlink ref="F167" r:id="rId14" display="https://podminky.urs.cz/item/CS_URS_2024_01/273322511"/>
    <hyperlink ref="F172" r:id="rId15" display="https://podminky.urs.cz/item/CS_URS_2024_01/273362021"/>
    <hyperlink ref="F177" r:id="rId16" display="https://podminky.urs.cz/item/CS_URS_2024_01/274313811"/>
    <hyperlink ref="F186" r:id="rId17" display="https://podminky.urs.cz/item/CS_URS_2024_01/274351121"/>
    <hyperlink ref="F195" r:id="rId18" display="https://podminky.urs.cz/item/CS_URS_2024_01/274351122"/>
    <hyperlink ref="F201" r:id="rId19" display="https://podminky.urs.cz/item/CS_URS_2024_01/311311961"/>
    <hyperlink ref="F206" r:id="rId20" display="https://podminky.urs.cz/item/CS_URS_2024_01/311351121"/>
    <hyperlink ref="F210" r:id="rId21" display="https://podminky.urs.cz/item/CS_URS_2024_01/311351122"/>
    <hyperlink ref="F212" r:id="rId22" display="https://podminky.urs.cz/item/CS_URS_2024_01/317941121"/>
    <hyperlink ref="F217" r:id="rId23" display="https://podminky.urs.cz/item/CS_URS_2024_01/389381001"/>
    <hyperlink ref="F222" r:id="rId24" display="https://podminky.urs.cz/item/CS_URS_2024_01/564871116"/>
    <hyperlink ref="F228" r:id="rId25" display="https://podminky.urs.cz/item/CS_URS_2024_01/591111111"/>
    <hyperlink ref="F238" r:id="rId26" display="https://podminky.urs.cz/item/CS_URS_2024_01/899102112"/>
    <hyperlink ref="F254" r:id="rId27" display="https://podminky.urs.cz/item/CS_URS_2024_01/962042320"/>
    <hyperlink ref="F258" r:id="rId28" display="https://podminky.urs.cz/item/CS_URS_2024_01/967031742"/>
    <hyperlink ref="F262" r:id="rId29" display="https://podminky.urs.cz/item/CS_URS_2024_01/973031325"/>
    <hyperlink ref="F266" r:id="rId30" display="https://podminky.urs.cz/item/CS_URS_2024_01/977151113"/>
    <hyperlink ref="F271" r:id="rId31" display="https://podminky.urs.cz/item/CS_URS_2024_01/977151114"/>
    <hyperlink ref="F276" r:id="rId32" display="https://podminky.urs.cz/item/CS_URS_2024_01/977151119"/>
    <hyperlink ref="F281" r:id="rId33" display="https://podminky.urs.cz/item/CS_URS_2024_01/979071111"/>
    <hyperlink ref="F286" r:id="rId34" display="https://podminky.urs.cz/item/CS_URS_2024_01/997013631"/>
    <hyperlink ref="F288" r:id="rId35" display="https://podminky.urs.cz/item/CS_URS_2024_01/997221151"/>
    <hyperlink ref="F293" r:id="rId36" display="https://podminky.urs.cz/item/CS_URS_2024_01/997221551"/>
    <hyperlink ref="F295" r:id="rId37" display="https://podminky.urs.cz/item/CS_URS_2024_01/997221559"/>
    <hyperlink ref="F299" r:id="rId38" display="https://podminky.urs.cz/item/CS_URS_2024_01/997221612"/>
    <hyperlink ref="F305" r:id="rId39" display="https://podminky.urs.cz/item/CS_URS_2024_01/9980110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Revitalizace kašny J.M.Marků, Lanškroun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450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26. 6. 2024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ROUND(J91,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ROUND((SUM(BE91:BE167)),  2)</f>
        <v>0</v>
      </c>
      <c r="G33" s="40"/>
      <c r="H33" s="40"/>
      <c r="I33" s="150">
        <v>0.20999999999999999</v>
      </c>
      <c r="J33" s="149">
        <f>ROUND(((SUM(BE91:BE167))*I33),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ROUND((SUM(BF91:BF167)),  2)</f>
        <v>0</v>
      </c>
      <c r="G34" s="40"/>
      <c r="H34" s="40"/>
      <c r="I34" s="150">
        <v>0.12</v>
      </c>
      <c r="J34" s="149">
        <f>ROUND(((SUM(BF91:BF167))*I34),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ROUND((SUM(BG91:BG167)),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ROUND((SUM(BH91:BH167)),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ROUND((SUM(BI91:BI167)),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Revitalizace kašny J.M.Marků, Lanškroun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012 - Suterén radnice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Lanškroun</v>
      </c>
      <c r="G52" s="42"/>
      <c r="H52" s="42"/>
      <c r="I52" s="34" t="s">
        <v>23</v>
      </c>
      <c r="J52" s="74" t="str">
        <f>IF(J12="","",J12)</f>
        <v>26. 6. 2024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Lanškroun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J91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141</v>
      </c>
      <c r="E60" s="170"/>
      <c r="F60" s="170"/>
      <c r="G60" s="170"/>
      <c r="H60" s="170"/>
      <c r="I60" s="170"/>
      <c r="J60" s="171">
        <f>J92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146</v>
      </c>
      <c r="E61" s="176"/>
      <c r="F61" s="176"/>
      <c r="G61" s="176"/>
      <c r="H61" s="176"/>
      <c r="I61" s="176"/>
      <c r="J61" s="177">
        <f>J93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148</v>
      </c>
      <c r="E62" s="176"/>
      <c r="F62" s="176"/>
      <c r="G62" s="176"/>
      <c r="H62" s="176"/>
      <c r="I62" s="176"/>
      <c r="J62" s="177">
        <f>J118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149</v>
      </c>
      <c r="E63" s="176"/>
      <c r="F63" s="176"/>
      <c r="G63" s="176"/>
      <c r="H63" s="176"/>
      <c r="I63" s="176"/>
      <c r="J63" s="177">
        <f>J135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150</v>
      </c>
      <c r="E64" s="176"/>
      <c r="F64" s="176"/>
      <c r="G64" s="176"/>
      <c r="H64" s="176"/>
      <c r="I64" s="176"/>
      <c r="J64" s="177">
        <f>J146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451</v>
      </c>
      <c r="E65" s="170"/>
      <c r="F65" s="170"/>
      <c r="G65" s="170"/>
      <c r="H65" s="170"/>
      <c r="I65" s="170"/>
      <c r="J65" s="171">
        <f>J149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452</v>
      </c>
      <c r="E66" s="176"/>
      <c r="F66" s="176"/>
      <c r="G66" s="176"/>
      <c r="H66" s="176"/>
      <c r="I66" s="176"/>
      <c r="J66" s="177">
        <f>J150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453</v>
      </c>
      <c r="E67" s="176"/>
      <c r="F67" s="176"/>
      <c r="G67" s="176"/>
      <c r="H67" s="176"/>
      <c r="I67" s="176"/>
      <c r="J67" s="177">
        <f>J152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454</v>
      </c>
      <c r="E68" s="176"/>
      <c r="F68" s="176"/>
      <c r="G68" s="176"/>
      <c r="H68" s="176"/>
      <c r="I68" s="176"/>
      <c r="J68" s="177">
        <f>J154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455</v>
      </c>
      <c r="E69" s="176"/>
      <c r="F69" s="176"/>
      <c r="G69" s="176"/>
      <c r="H69" s="176"/>
      <c r="I69" s="176"/>
      <c r="J69" s="177">
        <f>J157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7"/>
      <c r="C70" s="168"/>
      <c r="D70" s="169" t="s">
        <v>456</v>
      </c>
      <c r="E70" s="170"/>
      <c r="F70" s="170"/>
      <c r="G70" s="170"/>
      <c r="H70" s="170"/>
      <c r="I70" s="170"/>
      <c r="J70" s="171">
        <f>J165</f>
        <v>0</v>
      </c>
      <c r="K70" s="168"/>
      <c r="L70" s="17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3"/>
      <c r="C71" s="174"/>
      <c r="D71" s="175" t="s">
        <v>457</v>
      </c>
      <c r="E71" s="176"/>
      <c r="F71" s="176"/>
      <c r="G71" s="176"/>
      <c r="H71" s="176"/>
      <c r="I71" s="176"/>
      <c r="J71" s="177">
        <f>J166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108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62" t="str">
        <f>E7</f>
        <v>Revitalizace kašny J.M.Marků, Lanškroun</v>
      </c>
      <c r="F81" s="34"/>
      <c r="G81" s="34"/>
      <c r="H81" s="34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98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E9</f>
        <v>012 - Suterén radnice</v>
      </c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F12</f>
        <v>Lanškroun</v>
      </c>
      <c r="G85" s="42"/>
      <c r="H85" s="42"/>
      <c r="I85" s="34" t="s">
        <v>23</v>
      </c>
      <c r="J85" s="74" t="str">
        <f>IF(J12="","",J12)</f>
        <v>26. 6. 2024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25</v>
      </c>
      <c r="D87" s="42"/>
      <c r="E87" s="42"/>
      <c r="F87" s="29" t="str">
        <f>E15</f>
        <v>Město Lanškroun</v>
      </c>
      <c r="G87" s="42"/>
      <c r="H87" s="42"/>
      <c r="I87" s="34" t="s">
        <v>31</v>
      </c>
      <c r="J87" s="38" t="str">
        <f>E21</f>
        <v xml:space="preserve"> 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29</v>
      </c>
      <c r="D88" s="42"/>
      <c r="E88" s="42"/>
      <c r="F88" s="29" t="str">
        <f>IF(E18="","",E18)</f>
        <v>Vyplň údaj</v>
      </c>
      <c r="G88" s="42"/>
      <c r="H88" s="42"/>
      <c r="I88" s="34" t="s">
        <v>34</v>
      </c>
      <c r="J88" s="38" t="str">
        <f>E24</f>
        <v xml:space="preserve"> </v>
      </c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79"/>
      <c r="B90" s="180"/>
      <c r="C90" s="181" t="s">
        <v>109</v>
      </c>
      <c r="D90" s="182" t="s">
        <v>56</v>
      </c>
      <c r="E90" s="182" t="s">
        <v>52</v>
      </c>
      <c r="F90" s="182" t="s">
        <v>53</v>
      </c>
      <c r="G90" s="182" t="s">
        <v>110</v>
      </c>
      <c r="H90" s="182" t="s">
        <v>111</v>
      </c>
      <c r="I90" s="182" t="s">
        <v>112</v>
      </c>
      <c r="J90" s="182" t="s">
        <v>102</v>
      </c>
      <c r="K90" s="183" t="s">
        <v>113</v>
      </c>
      <c r="L90" s="184"/>
      <c r="M90" s="94" t="s">
        <v>19</v>
      </c>
      <c r="N90" s="95" t="s">
        <v>41</v>
      </c>
      <c r="O90" s="95" t="s">
        <v>114</v>
      </c>
      <c r="P90" s="95" t="s">
        <v>115</v>
      </c>
      <c r="Q90" s="95" t="s">
        <v>116</v>
      </c>
      <c r="R90" s="95" t="s">
        <v>117</v>
      </c>
      <c r="S90" s="95" t="s">
        <v>118</v>
      </c>
      <c r="T90" s="96" t="s">
        <v>119</v>
      </c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</row>
    <row r="91" s="2" customFormat="1" ht="22.8" customHeight="1">
      <c r="A91" s="40"/>
      <c r="B91" s="41"/>
      <c r="C91" s="101" t="s">
        <v>120</v>
      </c>
      <c r="D91" s="42"/>
      <c r="E91" s="42"/>
      <c r="F91" s="42"/>
      <c r="G91" s="42"/>
      <c r="H91" s="42"/>
      <c r="I91" s="42"/>
      <c r="J91" s="185">
        <f>BK91</f>
        <v>0</v>
      </c>
      <c r="K91" s="42"/>
      <c r="L91" s="46"/>
      <c r="M91" s="97"/>
      <c r="N91" s="186"/>
      <c r="O91" s="98"/>
      <c r="P91" s="187">
        <f>P92+P149+P165</f>
        <v>0</v>
      </c>
      <c r="Q91" s="98"/>
      <c r="R91" s="187">
        <f>R92+R149+R165</f>
        <v>0.21915449999999997</v>
      </c>
      <c r="S91" s="98"/>
      <c r="T91" s="188">
        <f>T92+T149+T165</f>
        <v>0.18899999999999997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70</v>
      </c>
      <c r="AU91" s="19" t="s">
        <v>103</v>
      </c>
      <c r="BK91" s="189">
        <f>BK92+BK149+BK165</f>
        <v>0</v>
      </c>
    </row>
    <row r="92" s="12" customFormat="1" ht="25.92" customHeight="1">
      <c r="A92" s="12"/>
      <c r="B92" s="190"/>
      <c r="C92" s="191"/>
      <c r="D92" s="192" t="s">
        <v>70</v>
      </c>
      <c r="E92" s="193" t="s">
        <v>151</v>
      </c>
      <c r="F92" s="193" t="s">
        <v>152</v>
      </c>
      <c r="G92" s="191"/>
      <c r="H92" s="191"/>
      <c r="I92" s="194"/>
      <c r="J92" s="195">
        <f>BK92</f>
        <v>0</v>
      </c>
      <c r="K92" s="191"/>
      <c r="L92" s="196"/>
      <c r="M92" s="197"/>
      <c r="N92" s="198"/>
      <c r="O92" s="198"/>
      <c r="P92" s="199">
        <f>P93+P118+P135+P146</f>
        <v>0</v>
      </c>
      <c r="Q92" s="198"/>
      <c r="R92" s="199">
        <f>R93+R118+R135+R146</f>
        <v>0.21768449999999998</v>
      </c>
      <c r="S92" s="198"/>
      <c r="T92" s="200">
        <f>T93+T118+T135+T146</f>
        <v>0.18899999999999997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79</v>
      </c>
      <c r="AT92" s="202" t="s">
        <v>70</v>
      </c>
      <c r="AU92" s="202" t="s">
        <v>71</v>
      </c>
      <c r="AY92" s="201" t="s">
        <v>124</v>
      </c>
      <c r="BK92" s="203">
        <f>BK93+BK118+BK135+BK146</f>
        <v>0</v>
      </c>
    </row>
    <row r="93" s="12" customFormat="1" ht="22.8" customHeight="1">
      <c r="A93" s="12"/>
      <c r="B93" s="190"/>
      <c r="C93" s="191"/>
      <c r="D93" s="192" t="s">
        <v>70</v>
      </c>
      <c r="E93" s="204" t="s">
        <v>139</v>
      </c>
      <c r="F93" s="204" t="s">
        <v>330</v>
      </c>
      <c r="G93" s="191"/>
      <c r="H93" s="191"/>
      <c r="I93" s="194"/>
      <c r="J93" s="205">
        <f>BK93</f>
        <v>0</v>
      </c>
      <c r="K93" s="191"/>
      <c r="L93" s="196"/>
      <c r="M93" s="197"/>
      <c r="N93" s="198"/>
      <c r="O93" s="198"/>
      <c r="P93" s="199">
        <f>SUM(P94:P117)</f>
        <v>0</v>
      </c>
      <c r="Q93" s="198"/>
      <c r="R93" s="199">
        <f>SUM(R94:R117)</f>
        <v>0.21768449999999998</v>
      </c>
      <c r="S93" s="198"/>
      <c r="T93" s="200">
        <f>SUM(T94:T117)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79</v>
      </c>
      <c r="AT93" s="202" t="s">
        <v>70</v>
      </c>
      <c r="AU93" s="202" t="s">
        <v>79</v>
      </c>
      <c r="AY93" s="201" t="s">
        <v>124</v>
      </c>
      <c r="BK93" s="203">
        <f>SUM(BK94:BK117)</f>
        <v>0</v>
      </c>
    </row>
    <row r="94" s="2" customFormat="1" ht="16.5" customHeight="1">
      <c r="A94" s="40"/>
      <c r="B94" s="41"/>
      <c r="C94" s="206" t="s">
        <v>79</v>
      </c>
      <c r="D94" s="206" t="s">
        <v>127</v>
      </c>
      <c r="E94" s="207" t="s">
        <v>458</v>
      </c>
      <c r="F94" s="208" t="s">
        <v>459</v>
      </c>
      <c r="G94" s="209" t="s">
        <v>156</v>
      </c>
      <c r="H94" s="210">
        <v>0.19500000000000001</v>
      </c>
      <c r="I94" s="211"/>
      <c r="J94" s="212">
        <f>ROUND(I94*H94,2)</f>
        <v>0</v>
      </c>
      <c r="K94" s="208" t="s">
        <v>157</v>
      </c>
      <c r="L94" s="46"/>
      <c r="M94" s="213" t="s">
        <v>19</v>
      </c>
      <c r="N94" s="214" t="s">
        <v>42</v>
      </c>
      <c r="O94" s="86"/>
      <c r="P94" s="215">
        <f>O94*H94</f>
        <v>0</v>
      </c>
      <c r="Q94" s="215">
        <v>0.038899999999999997</v>
      </c>
      <c r="R94" s="215">
        <f>Q94*H94</f>
        <v>0.0075854999999999994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130</v>
      </c>
      <c r="AT94" s="217" t="s">
        <v>127</v>
      </c>
      <c r="AU94" s="217" t="s">
        <v>81</v>
      </c>
      <c r="AY94" s="19" t="s">
        <v>124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79</v>
      </c>
      <c r="BK94" s="218">
        <f>ROUND(I94*H94,2)</f>
        <v>0</v>
      </c>
      <c r="BL94" s="19" t="s">
        <v>130</v>
      </c>
      <c r="BM94" s="217" t="s">
        <v>81</v>
      </c>
    </row>
    <row r="95" s="2" customFormat="1">
      <c r="A95" s="40"/>
      <c r="B95" s="41"/>
      <c r="C95" s="42"/>
      <c r="D95" s="224" t="s">
        <v>158</v>
      </c>
      <c r="E95" s="42"/>
      <c r="F95" s="225" t="s">
        <v>460</v>
      </c>
      <c r="G95" s="42"/>
      <c r="H95" s="42"/>
      <c r="I95" s="226"/>
      <c r="J95" s="42"/>
      <c r="K95" s="42"/>
      <c r="L95" s="46"/>
      <c r="M95" s="227"/>
      <c r="N95" s="228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158</v>
      </c>
      <c r="AU95" s="19" t="s">
        <v>81</v>
      </c>
    </row>
    <row r="96" s="15" customFormat="1">
      <c r="A96" s="15"/>
      <c r="B96" s="252"/>
      <c r="C96" s="253"/>
      <c r="D96" s="231" t="s">
        <v>160</v>
      </c>
      <c r="E96" s="254" t="s">
        <v>19</v>
      </c>
      <c r="F96" s="255" t="s">
        <v>398</v>
      </c>
      <c r="G96" s="253"/>
      <c r="H96" s="254" t="s">
        <v>19</v>
      </c>
      <c r="I96" s="256"/>
      <c r="J96" s="253"/>
      <c r="K96" s="253"/>
      <c r="L96" s="257"/>
      <c r="M96" s="258"/>
      <c r="N96" s="259"/>
      <c r="O96" s="259"/>
      <c r="P96" s="259"/>
      <c r="Q96" s="259"/>
      <c r="R96" s="259"/>
      <c r="S96" s="259"/>
      <c r="T96" s="260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61" t="s">
        <v>160</v>
      </c>
      <c r="AU96" s="261" t="s">
        <v>81</v>
      </c>
      <c r="AV96" s="15" t="s">
        <v>79</v>
      </c>
      <c r="AW96" s="15" t="s">
        <v>33</v>
      </c>
      <c r="AX96" s="15" t="s">
        <v>71</v>
      </c>
      <c r="AY96" s="261" t="s">
        <v>124</v>
      </c>
    </row>
    <row r="97" s="13" customFormat="1">
      <c r="A97" s="13"/>
      <c r="B97" s="229"/>
      <c r="C97" s="230"/>
      <c r="D97" s="231" t="s">
        <v>160</v>
      </c>
      <c r="E97" s="232" t="s">
        <v>19</v>
      </c>
      <c r="F97" s="233" t="s">
        <v>461</v>
      </c>
      <c r="G97" s="230"/>
      <c r="H97" s="234">
        <v>0.19500000000000001</v>
      </c>
      <c r="I97" s="235"/>
      <c r="J97" s="230"/>
      <c r="K97" s="230"/>
      <c r="L97" s="236"/>
      <c r="M97" s="237"/>
      <c r="N97" s="238"/>
      <c r="O97" s="238"/>
      <c r="P97" s="238"/>
      <c r="Q97" s="238"/>
      <c r="R97" s="238"/>
      <c r="S97" s="238"/>
      <c r="T97" s="239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0" t="s">
        <v>160</v>
      </c>
      <c r="AU97" s="240" t="s">
        <v>81</v>
      </c>
      <c r="AV97" s="13" t="s">
        <v>81</v>
      </c>
      <c r="AW97" s="13" t="s">
        <v>33</v>
      </c>
      <c r="AX97" s="13" t="s">
        <v>71</v>
      </c>
      <c r="AY97" s="240" t="s">
        <v>124</v>
      </c>
    </row>
    <row r="98" s="14" customFormat="1">
      <c r="A98" s="14"/>
      <c r="B98" s="241"/>
      <c r="C98" s="242"/>
      <c r="D98" s="231" t="s">
        <v>160</v>
      </c>
      <c r="E98" s="243" t="s">
        <v>19</v>
      </c>
      <c r="F98" s="244" t="s">
        <v>162</v>
      </c>
      <c r="G98" s="242"/>
      <c r="H98" s="245">
        <v>0.19500000000000001</v>
      </c>
      <c r="I98" s="246"/>
      <c r="J98" s="242"/>
      <c r="K98" s="242"/>
      <c r="L98" s="247"/>
      <c r="M98" s="248"/>
      <c r="N98" s="249"/>
      <c r="O98" s="249"/>
      <c r="P98" s="249"/>
      <c r="Q98" s="249"/>
      <c r="R98" s="249"/>
      <c r="S98" s="249"/>
      <c r="T98" s="250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1" t="s">
        <v>160</v>
      </c>
      <c r="AU98" s="251" t="s">
        <v>81</v>
      </c>
      <c r="AV98" s="14" t="s">
        <v>130</v>
      </c>
      <c r="AW98" s="14" t="s">
        <v>33</v>
      </c>
      <c r="AX98" s="14" t="s">
        <v>79</v>
      </c>
      <c r="AY98" s="251" t="s">
        <v>124</v>
      </c>
    </row>
    <row r="99" s="2" customFormat="1" ht="16.5" customHeight="1">
      <c r="A99" s="40"/>
      <c r="B99" s="41"/>
      <c r="C99" s="206" t="s">
        <v>81</v>
      </c>
      <c r="D99" s="206" t="s">
        <v>127</v>
      </c>
      <c r="E99" s="207" t="s">
        <v>462</v>
      </c>
      <c r="F99" s="208" t="s">
        <v>463</v>
      </c>
      <c r="G99" s="209" t="s">
        <v>156</v>
      </c>
      <c r="H99" s="210">
        <v>0.19500000000000001</v>
      </c>
      <c r="I99" s="211"/>
      <c r="J99" s="212">
        <f>ROUND(I99*H99,2)</f>
        <v>0</v>
      </c>
      <c r="K99" s="208" t="s">
        <v>157</v>
      </c>
      <c r="L99" s="46"/>
      <c r="M99" s="213" t="s">
        <v>19</v>
      </c>
      <c r="N99" s="214" t="s">
        <v>42</v>
      </c>
      <c r="O99" s="86"/>
      <c r="P99" s="215">
        <f>O99*H99</f>
        <v>0</v>
      </c>
      <c r="Q99" s="215">
        <v>0.038199999999999998</v>
      </c>
      <c r="R99" s="215">
        <f>Q99*H99</f>
        <v>0.0074489999999999999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130</v>
      </c>
      <c r="AT99" s="217" t="s">
        <v>127</v>
      </c>
      <c r="AU99" s="217" t="s">
        <v>81</v>
      </c>
      <c r="AY99" s="19" t="s">
        <v>124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79</v>
      </c>
      <c r="BK99" s="218">
        <f>ROUND(I99*H99,2)</f>
        <v>0</v>
      </c>
      <c r="BL99" s="19" t="s">
        <v>130</v>
      </c>
      <c r="BM99" s="217" t="s">
        <v>130</v>
      </c>
    </row>
    <row r="100" s="2" customFormat="1">
      <c r="A100" s="40"/>
      <c r="B100" s="41"/>
      <c r="C100" s="42"/>
      <c r="D100" s="224" t="s">
        <v>158</v>
      </c>
      <c r="E100" s="42"/>
      <c r="F100" s="225" t="s">
        <v>464</v>
      </c>
      <c r="G100" s="42"/>
      <c r="H100" s="42"/>
      <c r="I100" s="226"/>
      <c r="J100" s="42"/>
      <c r="K100" s="42"/>
      <c r="L100" s="46"/>
      <c r="M100" s="227"/>
      <c r="N100" s="228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158</v>
      </c>
      <c r="AU100" s="19" t="s">
        <v>81</v>
      </c>
    </row>
    <row r="101" s="15" customFormat="1">
      <c r="A101" s="15"/>
      <c r="B101" s="252"/>
      <c r="C101" s="253"/>
      <c r="D101" s="231" t="s">
        <v>160</v>
      </c>
      <c r="E101" s="254" t="s">
        <v>19</v>
      </c>
      <c r="F101" s="255" t="s">
        <v>398</v>
      </c>
      <c r="G101" s="253"/>
      <c r="H101" s="254" t="s">
        <v>19</v>
      </c>
      <c r="I101" s="256"/>
      <c r="J101" s="253"/>
      <c r="K101" s="253"/>
      <c r="L101" s="257"/>
      <c r="M101" s="258"/>
      <c r="N101" s="259"/>
      <c r="O101" s="259"/>
      <c r="P101" s="259"/>
      <c r="Q101" s="259"/>
      <c r="R101" s="259"/>
      <c r="S101" s="259"/>
      <c r="T101" s="260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61" t="s">
        <v>160</v>
      </c>
      <c r="AU101" s="261" t="s">
        <v>81</v>
      </c>
      <c r="AV101" s="15" t="s">
        <v>79</v>
      </c>
      <c r="AW101" s="15" t="s">
        <v>33</v>
      </c>
      <c r="AX101" s="15" t="s">
        <v>71</v>
      </c>
      <c r="AY101" s="261" t="s">
        <v>124</v>
      </c>
    </row>
    <row r="102" s="13" customFormat="1">
      <c r="A102" s="13"/>
      <c r="B102" s="229"/>
      <c r="C102" s="230"/>
      <c r="D102" s="231" t="s">
        <v>160</v>
      </c>
      <c r="E102" s="232" t="s">
        <v>19</v>
      </c>
      <c r="F102" s="233" t="s">
        <v>461</v>
      </c>
      <c r="G102" s="230"/>
      <c r="H102" s="234">
        <v>0.19500000000000001</v>
      </c>
      <c r="I102" s="235"/>
      <c r="J102" s="230"/>
      <c r="K102" s="230"/>
      <c r="L102" s="236"/>
      <c r="M102" s="237"/>
      <c r="N102" s="238"/>
      <c r="O102" s="238"/>
      <c r="P102" s="238"/>
      <c r="Q102" s="238"/>
      <c r="R102" s="238"/>
      <c r="S102" s="238"/>
      <c r="T102" s="239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0" t="s">
        <v>160</v>
      </c>
      <c r="AU102" s="240" t="s">
        <v>81</v>
      </c>
      <c r="AV102" s="13" t="s">
        <v>81</v>
      </c>
      <c r="AW102" s="13" t="s">
        <v>33</v>
      </c>
      <c r="AX102" s="13" t="s">
        <v>71</v>
      </c>
      <c r="AY102" s="240" t="s">
        <v>124</v>
      </c>
    </row>
    <row r="103" s="14" customFormat="1">
      <c r="A103" s="14"/>
      <c r="B103" s="241"/>
      <c r="C103" s="242"/>
      <c r="D103" s="231" t="s">
        <v>160</v>
      </c>
      <c r="E103" s="243" t="s">
        <v>19</v>
      </c>
      <c r="F103" s="244" t="s">
        <v>162</v>
      </c>
      <c r="G103" s="242"/>
      <c r="H103" s="245">
        <v>0.19500000000000001</v>
      </c>
      <c r="I103" s="246"/>
      <c r="J103" s="242"/>
      <c r="K103" s="242"/>
      <c r="L103" s="247"/>
      <c r="M103" s="248"/>
      <c r="N103" s="249"/>
      <c r="O103" s="249"/>
      <c r="P103" s="249"/>
      <c r="Q103" s="249"/>
      <c r="R103" s="249"/>
      <c r="S103" s="249"/>
      <c r="T103" s="250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1" t="s">
        <v>160</v>
      </c>
      <c r="AU103" s="251" t="s">
        <v>81</v>
      </c>
      <c r="AV103" s="14" t="s">
        <v>130</v>
      </c>
      <c r="AW103" s="14" t="s">
        <v>33</v>
      </c>
      <c r="AX103" s="14" t="s">
        <v>79</v>
      </c>
      <c r="AY103" s="251" t="s">
        <v>124</v>
      </c>
    </row>
    <row r="104" s="2" customFormat="1" ht="16.5" customHeight="1">
      <c r="A104" s="40"/>
      <c r="B104" s="41"/>
      <c r="C104" s="206" t="s">
        <v>136</v>
      </c>
      <c r="D104" s="206" t="s">
        <v>127</v>
      </c>
      <c r="E104" s="207" t="s">
        <v>465</v>
      </c>
      <c r="F104" s="208" t="s">
        <v>466</v>
      </c>
      <c r="G104" s="209" t="s">
        <v>156</v>
      </c>
      <c r="H104" s="210">
        <v>1.47</v>
      </c>
      <c r="I104" s="211"/>
      <c r="J104" s="212">
        <f>ROUND(I104*H104,2)</f>
        <v>0</v>
      </c>
      <c r="K104" s="208" t="s">
        <v>157</v>
      </c>
      <c r="L104" s="46"/>
      <c r="M104" s="213" t="s">
        <v>19</v>
      </c>
      <c r="N104" s="214" t="s">
        <v>42</v>
      </c>
      <c r="O104" s="86"/>
      <c r="P104" s="215">
        <f>O104*H104</f>
        <v>0</v>
      </c>
      <c r="Q104" s="215">
        <v>0.056000000000000001</v>
      </c>
      <c r="R104" s="215">
        <f>Q104*H104</f>
        <v>0.082320000000000004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130</v>
      </c>
      <c r="AT104" s="217" t="s">
        <v>127</v>
      </c>
      <c r="AU104" s="217" t="s">
        <v>81</v>
      </c>
      <c r="AY104" s="19" t="s">
        <v>124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79</v>
      </c>
      <c r="BK104" s="218">
        <f>ROUND(I104*H104,2)</f>
        <v>0</v>
      </c>
      <c r="BL104" s="19" t="s">
        <v>130</v>
      </c>
      <c r="BM104" s="217" t="s">
        <v>139</v>
      </c>
    </row>
    <row r="105" s="2" customFormat="1">
      <c r="A105" s="40"/>
      <c r="B105" s="41"/>
      <c r="C105" s="42"/>
      <c r="D105" s="224" t="s">
        <v>158</v>
      </c>
      <c r="E105" s="42"/>
      <c r="F105" s="225" t="s">
        <v>467</v>
      </c>
      <c r="G105" s="42"/>
      <c r="H105" s="42"/>
      <c r="I105" s="226"/>
      <c r="J105" s="42"/>
      <c r="K105" s="42"/>
      <c r="L105" s="46"/>
      <c r="M105" s="227"/>
      <c r="N105" s="228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158</v>
      </c>
      <c r="AU105" s="19" t="s">
        <v>81</v>
      </c>
    </row>
    <row r="106" s="15" customFormat="1">
      <c r="A106" s="15"/>
      <c r="B106" s="252"/>
      <c r="C106" s="253"/>
      <c r="D106" s="231" t="s">
        <v>160</v>
      </c>
      <c r="E106" s="254" t="s">
        <v>19</v>
      </c>
      <c r="F106" s="255" t="s">
        <v>398</v>
      </c>
      <c r="G106" s="253"/>
      <c r="H106" s="254" t="s">
        <v>19</v>
      </c>
      <c r="I106" s="256"/>
      <c r="J106" s="253"/>
      <c r="K106" s="253"/>
      <c r="L106" s="257"/>
      <c r="M106" s="258"/>
      <c r="N106" s="259"/>
      <c r="O106" s="259"/>
      <c r="P106" s="259"/>
      <c r="Q106" s="259"/>
      <c r="R106" s="259"/>
      <c r="S106" s="259"/>
      <c r="T106" s="260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61" t="s">
        <v>160</v>
      </c>
      <c r="AU106" s="261" t="s">
        <v>81</v>
      </c>
      <c r="AV106" s="15" t="s">
        <v>79</v>
      </c>
      <c r="AW106" s="15" t="s">
        <v>33</v>
      </c>
      <c r="AX106" s="15" t="s">
        <v>71</v>
      </c>
      <c r="AY106" s="261" t="s">
        <v>124</v>
      </c>
    </row>
    <row r="107" s="13" customFormat="1">
      <c r="A107" s="13"/>
      <c r="B107" s="229"/>
      <c r="C107" s="230"/>
      <c r="D107" s="231" t="s">
        <v>160</v>
      </c>
      <c r="E107" s="232" t="s">
        <v>19</v>
      </c>
      <c r="F107" s="233" t="s">
        <v>468</v>
      </c>
      <c r="G107" s="230"/>
      <c r="H107" s="234">
        <v>1.1200000000000001</v>
      </c>
      <c r="I107" s="235"/>
      <c r="J107" s="230"/>
      <c r="K107" s="230"/>
      <c r="L107" s="236"/>
      <c r="M107" s="237"/>
      <c r="N107" s="238"/>
      <c r="O107" s="238"/>
      <c r="P107" s="238"/>
      <c r="Q107" s="238"/>
      <c r="R107" s="238"/>
      <c r="S107" s="238"/>
      <c r="T107" s="23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0" t="s">
        <v>160</v>
      </c>
      <c r="AU107" s="240" t="s">
        <v>81</v>
      </c>
      <c r="AV107" s="13" t="s">
        <v>81</v>
      </c>
      <c r="AW107" s="13" t="s">
        <v>33</v>
      </c>
      <c r="AX107" s="13" t="s">
        <v>71</v>
      </c>
      <c r="AY107" s="240" t="s">
        <v>124</v>
      </c>
    </row>
    <row r="108" s="15" customFormat="1">
      <c r="A108" s="15"/>
      <c r="B108" s="252"/>
      <c r="C108" s="253"/>
      <c r="D108" s="231" t="s">
        <v>160</v>
      </c>
      <c r="E108" s="254" t="s">
        <v>19</v>
      </c>
      <c r="F108" s="255" t="s">
        <v>403</v>
      </c>
      <c r="G108" s="253"/>
      <c r="H108" s="254" t="s">
        <v>19</v>
      </c>
      <c r="I108" s="256"/>
      <c r="J108" s="253"/>
      <c r="K108" s="253"/>
      <c r="L108" s="257"/>
      <c r="M108" s="258"/>
      <c r="N108" s="259"/>
      <c r="O108" s="259"/>
      <c r="P108" s="259"/>
      <c r="Q108" s="259"/>
      <c r="R108" s="259"/>
      <c r="S108" s="259"/>
      <c r="T108" s="260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61" t="s">
        <v>160</v>
      </c>
      <c r="AU108" s="261" t="s">
        <v>81</v>
      </c>
      <c r="AV108" s="15" t="s">
        <v>79</v>
      </c>
      <c r="AW108" s="15" t="s">
        <v>33</v>
      </c>
      <c r="AX108" s="15" t="s">
        <v>71</v>
      </c>
      <c r="AY108" s="261" t="s">
        <v>124</v>
      </c>
    </row>
    <row r="109" s="13" customFormat="1">
      <c r="A109" s="13"/>
      <c r="B109" s="229"/>
      <c r="C109" s="230"/>
      <c r="D109" s="231" t="s">
        <v>160</v>
      </c>
      <c r="E109" s="232" t="s">
        <v>19</v>
      </c>
      <c r="F109" s="233" t="s">
        <v>469</v>
      </c>
      <c r="G109" s="230"/>
      <c r="H109" s="234">
        <v>0.34999999999999998</v>
      </c>
      <c r="I109" s="235"/>
      <c r="J109" s="230"/>
      <c r="K109" s="230"/>
      <c r="L109" s="236"/>
      <c r="M109" s="237"/>
      <c r="N109" s="238"/>
      <c r="O109" s="238"/>
      <c r="P109" s="238"/>
      <c r="Q109" s="238"/>
      <c r="R109" s="238"/>
      <c r="S109" s="238"/>
      <c r="T109" s="23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0" t="s">
        <v>160</v>
      </c>
      <c r="AU109" s="240" t="s">
        <v>81</v>
      </c>
      <c r="AV109" s="13" t="s">
        <v>81</v>
      </c>
      <c r="AW109" s="13" t="s">
        <v>33</v>
      </c>
      <c r="AX109" s="13" t="s">
        <v>71</v>
      </c>
      <c r="AY109" s="240" t="s">
        <v>124</v>
      </c>
    </row>
    <row r="110" s="14" customFormat="1">
      <c r="A110" s="14"/>
      <c r="B110" s="241"/>
      <c r="C110" s="242"/>
      <c r="D110" s="231" t="s">
        <v>160</v>
      </c>
      <c r="E110" s="243" t="s">
        <v>19</v>
      </c>
      <c r="F110" s="244" t="s">
        <v>162</v>
      </c>
      <c r="G110" s="242"/>
      <c r="H110" s="245">
        <v>1.47</v>
      </c>
      <c r="I110" s="246"/>
      <c r="J110" s="242"/>
      <c r="K110" s="242"/>
      <c r="L110" s="247"/>
      <c r="M110" s="248"/>
      <c r="N110" s="249"/>
      <c r="O110" s="249"/>
      <c r="P110" s="249"/>
      <c r="Q110" s="249"/>
      <c r="R110" s="249"/>
      <c r="S110" s="249"/>
      <c r="T110" s="250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1" t="s">
        <v>160</v>
      </c>
      <c r="AU110" s="251" t="s">
        <v>81</v>
      </c>
      <c r="AV110" s="14" t="s">
        <v>130</v>
      </c>
      <c r="AW110" s="14" t="s">
        <v>33</v>
      </c>
      <c r="AX110" s="14" t="s">
        <v>79</v>
      </c>
      <c r="AY110" s="251" t="s">
        <v>124</v>
      </c>
    </row>
    <row r="111" s="2" customFormat="1" ht="16.5" customHeight="1">
      <c r="A111" s="40"/>
      <c r="B111" s="41"/>
      <c r="C111" s="206" t="s">
        <v>130</v>
      </c>
      <c r="D111" s="206" t="s">
        <v>127</v>
      </c>
      <c r="E111" s="207" t="s">
        <v>470</v>
      </c>
      <c r="F111" s="208" t="s">
        <v>471</v>
      </c>
      <c r="G111" s="209" t="s">
        <v>156</v>
      </c>
      <c r="H111" s="210">
        <v>3.1499999999999999</v>
      </c>
      <c r="I111" s="211"/>
      <c r="J111" s="212">
        <f>ROUND(I111*H111,2)</f>
        <v>0</v>
      </c>
      <c r="K111" s="208" t="s">
        <v>157</v>
      </c>
      <c r="L111" s="46"/>
      <c r="M111" s="213" t="s">
        <v>19</v>
      </c>
      <c r="N111" s="214" t="s">
        <v>42</v>
      </c>
      <c r="O111" s="86"/>
      <c r="P111" s="215">
        <f>O111*H111</f>
        <v>0</v>
      </c>
      <c r="Q111" s="215">
        <v>0.038199999999999998</v>
      </c>
      <c r="R111" s="215">
        <f>Q111*H111</f>
        <v>0.12032999999999999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130</v>
      </c>
      <c r="AT111" s="217" t="s">
        <v>127</v>
      </c>
      <c r="AU111" s="217" t="s">
        <v>81</v>
      </c>
      <c r="AY111" s="19" t="s">
        <v>124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79</v>
      </c>
      <c r="BK111" s="218">
        <f>ROUND(I111*H111,2)</f>
        <v>0</v>
      </c>
      <c r="BL111" s="19" t="s">
        <v>130</v>
      </c>
      <c r="BM111" s="217" t="s">
        <v>178</v>
      </c>
    </row>
    <row r="112" s="2" customFormat="1">
      <c r="A112" s="40"/>
      <c r="B112" s="41"/>
      <c r="C112" s="42"/>
      <c r="D112" s="224" t="s">
        <v>158</v>
      </c>
      <c r="E112" s="42"/>
      <c r="F112" s="225" t="s">
        <v>472</v>
      </c>
      <c r="G112" s="42"/>
      <c r="H112" s="42"/>
      <c r="I112" s="226"/>
      <c r="J112" s="42"/>
      <c r="K112" s="42"/>
      <c r="L112" s="46"/>
      <c r="M112" s="227"/>
      <c r="N112" s="228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158</v>
      </c>
      <c r="AU112" s="19" t="s">
        <v>81</v>
      </c>
    </row>
    <row r="113" s="15" customFormat="1">
      <c r="A113" s="15"/>
      <c r="B113" s="252"/>
      <c r="C113" s="253"/>
      <c r="D113" s="231" t="s">
        <v>160</v>
      </c>
      <c r="E113" s="254" t="s">
        <v>19</v>
      </c>
      <c r="F113" s="255" t="s">
        <v>398</v>
      </c>
      <c r="G113" s="253"/>
      <c r="H113" s="254" t="s">
        <v>19</v>
      </c>
      <c r="I113" s="256"/>
      <c r="J113" s="253"/>
      <c r="K113" s="253"/>
      <c r="L113" s="257"/>
      <c r="M113" s="258"/>
      <c r="N113" s="259"/>
      <c r="O113" s="259"/>
      <c r="P113" s="259"/>
      <c r="Q113" s="259"/>
      <c r="R113" s="259"/>
      <c r="S113" s="259"/>
      <c r="T113" s="260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61" t="s">
        <v>160</v>
      </c>
      <c r="AU113" s="261" t="s">
        <v>81</v>
      </c>
      <c r="AV113" s="15" t="s">
        <v>79</v>
      </c>
      <c r="AW113" s="15" t="s">
        <v>33</v>
      </c>
      <c r="AX113" s="15" t="s">
        <v>71</v>
      </c>
      <c r="AY113" s="261" t="s">
        <v>124</v>
      </c>
    </row>
    <row r="114" s="13" customFormat="1">
      <c r="A114" s="13"/>
      <c r="B114" s="229"/>
      <c r="C114" s="230"/>
      <c r="D114" s="231" t="s">
        <v>160</v>
      </c>
      <c r="E114" s="232" t="s">
        <v>19</v>
      </c>
      <c r="F114" s="233" t="s">
        <v>473</v>
      </c>
      <c r="G114" s="230"/>
      <c r="H114" s="234">
        <v>2.3999999999999999</v>
      </c>
      <c r="I114" s="235"/>
      <c r="J114" s="230"/>
      <c r="K114" s="230"/>
      <c r="L114" s="236"/>
      <c r="M114" s="237"/>
      <c r="N114" s="238"/>
      <c r="O114" s="238"/>
      <c r="P114" s="238"/>
      <c r="Q114" s="238"/>
      <c r="R114" s="238"/>
      <c r="S114" s="238"/>
      <c r="T114" s="23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0" t="s">
        <v>160</v>
      </c>
      <c r="AU114" s="240" t="s">
        <v>81</v>
      </c>
      <c r="AV114" s="13" t="s">
        <v>81</v>
      </c>
      <c r="AW114" s="13" t="s">
        <v>33</v>
      </c>
      <c r="AX114" s="13" t="s">
        <v>71</v>
      </c>
      <c r="AY114" s="240" t="s">
        <v>124</v>
      </c>
    </row>
    <row r="115" s="15" customFormat="1">
      <c r="A115" s="15"/>
      <c r="B115" s="252"/>
      <c r="C115" s="253"/>
      <c r="D115" s="231" t="s">
        <v>160</v>
      </c>
      <c r="E115" s="254" t="s">
        <v>19</v>
      </c>
      <c r="F115" s="255" t="s">
        <v>403</v>
      </c>
      <c r="G115" s="253"/>
      <c r="H115" s="254" t="s">
        <v>19</v>
      </c>
      <c r="I115" s="256"/>
      <c r="J115" s="253"/>
      <c r="K115" s="253"/>
      <c r="L115" s="257"/>
      <c r="M115" s="258"/>
      <c r="N115" s="259"/>
      <c r="O115" s="259"/>
      <c r="P115" s="259"/>
      <c r="Q115" s="259"/>
      <c r="R115" s="259"/>
      <c r="S115" s="259"/>
      <c r="T115" s="260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61" t="s">
        <v>160</v>
      </c>
      <c r="AU115" s="261" t="s">
        <v>81</v>
      </c>
      <c r="AV115" s="15" t="s">
        <v>79</v>
      </c>
      <c r="AW115" s="15" t="s">
        <v>33</v>
      </c>
      <c r="AX115" s="15" t="s">
        <v>71</v>
      </c>
      <c r="AY115" s="261" t="s">
        <v>124</v>
      </c>
    </row>
    <row r="116" s="13" customFormat="1">
      <c r="A116" s="13"/>
      <c r="B116" s="229"/>
      <c r="C116" s="230"/>
      <c r="D116" s="231" t="s">
        <v>160</v>
      </c>
      <c r="E116" s="232" t="s">
        <v>19</v>
      </c>
      <c r="F116" s="233" t="s">
        <v>474</v>
      </c>
      <c r="G116" s="230"/>
      <c r="H116" s="234">
        <v>0.75</v>
      </c>
      <c r="I116" s="235"/>
      <c r="J116" s="230"/>
      <c r="K116" s="230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160</v>
      </c>
      <c r="AU116" s="240" t="s">
        <v>81</v>
      </c>
      <c r="AV116" s="13" t="s">
        <v>81</v>
      </c>
      <c r="AW116" s="13" t="s">
        <v>33</v>
      </c>
      <c r="AX116" s="13" t="s">
        <v>71</v>
      </c>
      <c r="AY116" s="240" t="s">
        <v>124</v>
      </c>
    </row>
    <row r="117" s="14" customFormat="1">
      <c r="A117" s="14"/>
      <c r="B117" s="241"/>
      <c r="C117" s="242"/>
      <c r="D117" s="231" t="s">
        <v>160</v>
      </c>
      <c r="E117" s="243" t="s">
        <v>19</v>
      </c>
      <c r="F117" s="244" t="s">
        <v>162</v>
      </c>
      <c r="G117" s="242"/>
      <c r="H117" s="245">
        <v>3.1499999999999999</v>
      </c>
      <c r="I117" s="246"/>
      <c r="J117" s="242"/>
      <c r="K117" s="242"/>
      <c r="L117" s="247"/>
      <c r="M117" s="248"/>
      <c r="N117" s="249"/>
      <c r="O117" s="249"/>
      <c r="P117" s="249"/>
      <c r="Q117" s="249"/>
      <c r="R117" s="249"/>
      <c r="S117" s="249"/>
      <c r="T117" s="250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1" t="s">
        <v>160</v>
      </c>
      <c r="AU117" s="251" t="s">
        <v>81</v>
      </c>
      <c r="AV117" s="14" t="s">
        <v>130</v>
      </c>
      <c r="AW117" s="14" t="s">
        <v>33</v>
      </c>
      <c r="AX117" s="14" t="s">
        <v>79</v>
      </c>
      <c r="AY117" s="251" t="s">
        <v>124</v>
      </c>
    </row>
    <row r="118" s="12" customFormat="1" ht="22.8" customHeight="1">
      <c r="A118" s="12"/>
      <c r="B118" s="190"/>
      <c r="C118" s="191"/>
      <c r="D118" s="192" t="s">
        <v>70</v>
      </c>
      <c r="E118" s="204" t="s">
        <v>208</v>
      </c>
      <c r="F118" s="204" t="s">
        <v>346</v>
      </c>
      <c r="G118" s="191"/>
      <c r="H118" s="191"/>
      <c r="I118" s="194"/>
      <c r="J118" s="205">
        <f>BK118</f>
        <v>0</v>
      </c>
      <c r="K118" s="191"/>
      <c r="L118" s="196"/>
      <c r="M118" s="197"/>
      <c r="N118" s="198"/>
      <c r="O118" s="198"/>
      <c r="P118" s="199">
        <f>SUM(P119:P134)</f>
        <v>0</v>
      </c>
      <c r="Q118" s="198"/>
      <c r="R118" s="199">
        <f>SUM(R119:R134)</f>
        <v>0</v>
      </c>
      <c r="S118" s="198"/>
      <c r="T118" s="200">
        <f>SUM(T119:T134)</f>
        <v>0.18899999999999997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1" t="s">
        <v>79</v>
      </c>
      <c r="AT118" s="202" t="s">
        <v>70</v>
      </c>
      <c r="AU118" s="202" t="s">
        <v>79</v>
      </c>
      <c r="AY118" s="201" t="s">
        <v>124</v>
      </c>
      <c r="BK118" s="203">
        <f>SUM(BK119:BK134)</f>
        <v>0</v>
      </c>
    </row>
    <row r="119" s="2" customFormat="1" ht="16.5" customHeight="1">
      <c r="A119" s="40"/>
      <c r="B119" s="41"/>
      <c r="C119" s="206" t="s">
        <v>123</v>
      </c>
      <c r="D119" s="206" t="s">
        <v>127</v>
      </c>
      <c r="E119" s="207" t="s">
        <v>475</v>
      </c>
      <c r="F119" s="208" t="s">
        <v>476</v>
      </c>
      <c r="G119" s="209" t="s">
        <v>129</v>
      </c>
      <c r="H119" s="210">
        <v>1</v>
      </c>
      <c r="I119" s="211"/>
      <c r="J119" s="212">
        <f>ROUND(I119*H119,2)</f>
        <v>0</v>
      </c>
      <c r="K119" s="208" t="s">
        <v>19</v>
      </c>
      <c r="L119" s="46"/>
      <c r="M119" s="213" t="s">
        <v>19</v>
      </c>
      <c r="N119" s="214" t="s">
        <v>42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130</v>
      </c>
      <c r="AT119" s="217" t="s">
        <v>127</v>
      </c>
      <c r="AU119" s="217" t="s">
        <v>81</v>
      </c>
      <c r="AY119" s="19" t="s">
        <v>124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79</v>
      </c>
      <c r="BK119" s="218">
        <f>ROUND(I119*H119,2)</f>
        <v>0</v>
      </c>
      <c r="BL119" s="19" t="s">
        <v>130</v>
      </c>
      <c r="BM119" s="217" t="s">
        <v>186</v>
      </c>
    </row>
    <row r="120" s="2" customFormat="1" ht="21.75" customHeight="1">
      <c r="A120" s="40"/>
      <c r="B120" s="41"/>
      <c r="C120" s="206" t="s">
        <v>139</v>
      </c>
      <c r="D120" s="206" t="s">
        <v>127</v>
      </c>
      <c r="E120" s="207" t="s">
        <v>477</v>
      </c>
      <c r="F120" s="208" t="s">
        <v>478</v>
      </c>
      <c r="G120" s="209" t="s">
        <v>395</v>
      </c>
      <c r="H120" s="210">
        <v>21</v>
      </c>
      <c r="I120" s="211"/>
      <c r="J120" s="212">
        <f>ROUND(I120*H120,2)</f>
        <v>0</v>
      </c>
      <c r="K120" s="208" t="s">
        <v>157</v>
      </c>
      <c r="L120" s="46"/>
      <c r="M120" s="213" t="s">
        <v>19</v>
      </c>
      <c r="N120" s="214" t="s">
        <v>42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0.0089999999999999993</v>
      </c>
      <c r="T120" s="216">
        <f>S120*H120</f>
        <v>0.18899999999999997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130</v>
      </c>
      <c r="AT120" s="217" t="s">
        <v>127</v>
      </c>
      <c r="AU120" s="217" t="s">
        <v>81</v>
      </c>
      <c r="AY120" s="19" t="s">
        <v>124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79</v>
      </c>
      <c r="BK120" s="218">
        <f>ROUND(I120*H120,2)</f>
        <v>0</v>
      </c>
      <c r="BL120" s="19" t="s">
        <v>130</v>
      </c>
      <c r="BM120" s="217" t="s">
        <v>8</v>
      </c>
    </row>
    <row r="121" s="2" customFormat="1">
      <c r="A121" s="40"/>
      <c r="B121" s="41"/>
      <c r="C121" s="42"/>
      <c r="D121" s="224" t="s">
        <v>158</v>
      </c>
      <c r="E121" s="42"/>
      <c r="F121" s="225" t="s">
        <v>479</v>
      </c>
      <c r="G121" s="42"/>
      <c r="H121" s="42"/>
      <c r="I121" s="226"/>
      <c r="J121" s="42"/>
      <c r="K121" s="42"/>
      <c r="L121" s="46"/>
      <c r="M121" s="227"/>
      <c r="N121" s="228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158</v>
      </c>
      <c r="AU121" s="19" t="s">
        <v>81</v>
      </c>
    </row>
    <row r="122" s="15" customFormat="1">
      <c r="A122" s="15"/>
      <c r="B122" s="252"/>
      <c r="C122" s="253"/>
      <c r="D122" s="231" t="s">
        <v>160</v>
      </c>
      <c r="E122" s="254" t="s">
        <v>19</v>
      </c>
      <c r="F122" s="255" t="s">
        <v>398</v>
      </c>
      <c r="G122" s="253"/>
      <c r="H122" s="254" t="s">
        <v>19</v>
      </c>
      <c r="I122" s="256"/>
      <c r="J122" s="253"/>
      <c r="K122" s="253"/>
      <c r="L122" s="257"/>
      <c r="M122" s="258"/>
      <c r="N122" s="259"/>
      <c r="O122" s="259"/>
      <c r="P122" s="259"/>
      <c r="Q122" s="259"/>
      <c r="R122" s="259"/>
      <c r="S122" s="259"/>
      <c r="T122" s="260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1" t="s">
        <v>160</v>
      </c>
      <c r="AU122" s="261" t="s">
        <v>81</v>
      </c>
      <c r="AV122" s="15" t="s">
        <v>79</v>
      </c>
      <c r="AW122" s="15" t="s">
        <v>33</v>
      </c>
      <c r="AX122" s="15" t="s">
        <v>71</v>
      </c>
      <c r="AY122" s="261" t="s">
        <v>124</v>
      </c>
    </row>
    <row r="123" s="13" customFormat="1">
      <c r="A123" s="13"/>
      <c r="B123" s="229"/>
      <c r="C123" s="230"/>
      <c r="D123" s="231" t="s">
        <v>160</v>
      </c>
      <c r="E123" s="232" t="s">
        <v>19</v>
      </c>
      <c r="F123" s="233" t="s">
        <v>204</v>
      </c>
      <c r="G123" s="230"/>
      <c r="H123" s="234">
        <v>16</v>
      </c>
      <c r="I123" s="235"/>
      <c r="J123" s="230"/>
      <c r="K123" s="230"/>
      <c r="L123" s="236"/>
      <c r="M123" s="237"/>
      <c r="N123" s="238"/>
      <c r="O123" s="238"/>
      <c r="P123" s="238"/>
      <c r="Q123" s="238"/>
      <c r="R123" s="238"/>
      <c r="S123" s="238"/>
      <c r="T123" s="239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0" t="s">
        <v>160</v>
      </c>
      <c r="AU123" s="240" t="s">
        <v>81</v>
      </c>
      <c r="AV123" s="13" t="s">
        <v>81</v>
      </c>
      <c r="AW123" s="13" t="s">
        <v>33</v>
      </c>
      <c r="AX123" s="13" t="s">
        <v>71</v>
      </c>
      <c r="AY123" s="240" t="s">
        <v>124</v>
      </c>
    </row>
    <row r="124" s="15" customFormat="1">
      <c r="A124" s="15"/>
      <c r="B124" s="252"/>
      <c r="C124" s="253"/>
      <c r="D124" s="231" t="s">
        <v>160</v>
      </c>
      <c r="E124" s="254" t="s">
        <v>19</v>
      </c>
      <c r="F124" s="255" t="s">
        <v>403</v>
      </c>
      <c r="G124" s="253"/>
      <c r="H124" s="254" t="s">
        <v>19</v>
      </c>
      <c r="I124" s="256"/>
      <c r="J124" s="253"/>
      <c r="K124" s="253"/>
      <c r="L124" s="257"/>
      <c r="M124" s="258"/>
      <c r="N124" s="259"/>
      <c r="O124" s="259"/>
      <c r="P124" s="259"/>
      <c r="Q124" s="259"/>
      <c r="R124" s="259"/>
      <c r="S124" s="259"/>
      <c r="T124" s="260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1" t="s">
        <v>160</v>
      </c>
      <c r="AU124" s="261" t="s">
        <v>81</v>
      </c>
      <c r="AV124" s="15" t="s">
        <v>79</v>
      </c>
      <c r="AW124" s="15" t="s">
        <v>33</v>
      </c>
      <c r="AX124" s="15" t="s">
        <v>71</v>
      </c>
      <c r="AY124" s="261" t="s">
        <v>124</v>
      </c>
    </row>
    <row r="125" s="13" customFormat="1">
      <c r="A125" s="13"/>
      <c r="B125" s="229"/>
      <c r="C125" s="230"/>
      <c r="D125" s="231" t="s">
        <v>160</v>
      </c>
      <c r="E125" s="232" t="s">
        <v>19</v>
      </c>
      <c r="F125" s="233" t="s">
        <v>123</v>
      </c>
      <c r="G125" s="230"/>
      <c r="H125" s="234">
        <v>5</v>
      </c>
      <c r="I125" s="235"/>
      <c r="J125" s="230"/>
      <c r="K125" s="230"/>
      <c r="L125" s="236"/>
      <c r="M125" s="237"/>
      <c r="N125" s="238"/>
      <c r="O125" s="238"/>
      <c r="P125" s="238"/>
      <c r="Q125" s="238"/>
      <c r="R125" s="238"/>
      <c r="S125" s="238"/>
      <c r="T125" s="23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0" t="s">
        <v>160</v>
      </c>
      <c r="AU125" s="240" t="s">
        <v>81</v>
      </c>
      <c r="AV125" s="13" t="s">
        <v>81</v>
      </c>
      <c r="AW125" s="13" t="s">
        <v>33</v>
      </c>
      <c r="AX125" s="13" t="s">
        <v>71</v>
      </c>
      <c r="AY125" s="240" t="s">
        <v>124</v>
      </c>
    </row>
    <row r="126" s="14" customFormat="1">
      <c r="A126" s="14"/>
      <c r="B126" s="241"/>
      <c r="C126" s="242"/>
      <c r="D126" s="231" t="s">
        <v>160</v>
      </c>
      <c r="E126" s="243" t="s">
        <v>19</v>
      </c>
      <c r="F126" s="244" t="s">
        <v>162</v>
      </c>
      <c r="G126" s="242"/>
      <c r="H126" s="245">
        <v>21</v>
      </c>
      <c r="I126" s="246"/>
      <c r="J126" s="242"/>
      <c r="K126" s="242"/>
      <c r="L126" s="247"/>
      <c r="M126" s="248"/>
      <c r="N126" s="249"/>
      <c r="O126" s="249"/>
      <c r="P126" s="249"/>
      <c r="Q126" s="249"/>
      <c r="R126" s="249"/>
      <c r="S126" s="249"/>
      <c r="T126" s="25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1" t="s">
        <v>160</v>
      </c>
      <c r="AU126" s="251" t="s">
        <v>81</v>
      </c>
      <c r="AV126" s="14" t="s">
        <v>130</v>
      </c>
      <c r="AW126" s="14" t="s">
        <v>33</v>
      </c>
      <c r="AX126" s="14" t="s">
        <v>79</v>
      </c>
      <c r="AY126" s="251" t="s">
        <v>124</v>
      </c>
    </row>
    <row r="127" s="2" customFormat="1" ht="16.5" customHeight="1">
      <c r="A127" s="40"/>
      <c r="B127" s="41"/>
      <c r="C127" s="206" t="s">
        <v>195</v>
      </c>
      <c r="D127" s="206" t="s">
        <v>127</v>
      </c>
      <c r="E127" s="207" t="s">
        <v>480</v>
      </c>
      <c r="F127" s="208" t="s">
        <v>481</v>
      </c>
      <c r="G127" s="209" t="s">
        <v>395</v>
      </c>
      <c r="H127" s="210">
        <v>1.3</v>
      </c>
      <c r="I127" s="211"/>
      <c r="J127" s="212">
        <f>ROUND(I127*H127,2)</f>
        <v>0</v>
      </c>
      <c r="K127" s="208" t="s">
        <v>19</v>
      </c>
      <c r="L127" s="46"/>
      <c r="M127" s="213" t="s">
        <v>19</v>
      </c>
      <c r="N127" s="214" t="s">
        <v>42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130</v>
      </c>
      <c r="AT127" s="217" t="s">
        <v>127</v>
      </c>
      <c r="AU127" s="217" t="s">
        <v>81</v>
      </c>
      <c r="AY127" s="19" t="s">
        <v>124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79</v>
      </c>
      <c r="BK127" s="218">
        <f>ROUND(I127*H127,2)</f>
        <v>0</v>
      </c>
      <c r="BL127" s="19" t="s">
        <v>130</v>
      </c>
      <c r="BM127" s="217" t="s">
        <v>198</v>
      </c>
    </row>
    <row r="128" s="15" customFormat="1">
      <c r="A128" s="15"/>
      <c r="B128" s="252"/>
      <c r="C128" s="253"/>
      <c r="D128" s="231" t="s">
        <v>160</v>
      </c>
      <c r="E128" s="254" t="s">
        <v>19</v>
      </c>
      <c r="F128" s="255" t="s">
        <v>398</v>
      </c>
      <c r="G128" s="253"/>
      <c r="H128" s="254" t="s">
        <v>19</v>
      </c>
      <c r="I128" s="256"/>
      <c r="J128" s="253"/>
      <c r="K128" s="253"/>
      <c r="L128" s="257"/>
      <c r="M128" s="258"/>
      <c r="N128" s="259"/>
      <c r="O128" s="259"/>
      <c r="P128" s="259"/>
      <c r="Q128" s="259"/>
      <c r="R128" s="259"/>
      <c r="S128" s="259"/>
      <c r="T128" s="260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1" t="s">
        <v>160</v>
      </c>
      <c r="AU128" s="261" t="s">
        <v>81</v>
      </c>
      <c r="AV128" s="15" t="s">
        <v>79</v>
      </c>
      <c r="AW128" s="15" t="s">
        <v>33</v>
      </c>
      <c r="AX128" s="15" t="s">
        <v>71</v>
      </c>
      <c r="AY128" s="261" t="s">
        <v>124</v>
      </c>
    </row>
    <row r="129" s="13" customFormat="1">
      <c r="A129" s="13"/>
      <c r="B129" s="229"/>
      <c r="C129" s="230"/>
      <c r="D129" s="231" t="s">
        <v>160</v>
      </c>
      <c r="E129" s="232" t="s">
        <v>19</v>
      </c>
      <c r="F129" s="233" t="s">
        <v>482</v>
      </c>
      <c r="G129" s="230"/>
      <c r="H129" s="234">
        <v>1.3</v>
      </c>
      <c r="I129" s="235"/>
      <c r="J129" s="230"/>
      <c r="K129" s="230"/>
      <c r="L129" s="236"/>
      <c r="M129" s="237"/>
      <c r="N129" s="238"/>
      <c r="O129" s="238"/>
      <c r="P129" s="238"/>
      <c r="Q129" s="238"/>
      <c r="R129" s="238"/>
      <c r="S129" s="238"/>
      <c r="T129" s="23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0" t="s">
        <v>160</v>
      </c>
      <c r="AU129" s="240" t="s">
        <v>81</v>
      </c>
      <c r="AV129" s="13" t="s">
        <v>81</v>
      </c>
      <c r="AW129" s="13" t="s">
        <v>33</v>
      </c>
      <c r="AX129" s="13" t="s">
        <v>71</v>
      </c>
      <c r="AY129" s="240" t="s">
        <v>124</v>
      </c>
    </row>
    <row r="130" s="14" customFormat="1">
      <c r="A130" s="14"/>
      <c r="B130" s="241"/>
      <c r="C130" s="242"/>
      <c r="D130" s="231" t="s">
        <v>160</v>
      </c>
      <c r="E130" s="243" t="s">
        <v>19</v>
      </c>
      <c r="F130" s="244" t="s">
        <v>162</v>
      </c>
      <c r="G130" s="242"/>
      <c r="H130" s="245">
        <v>1.3</v>
      </c>
      <c r="I130" s="246"/>
      <c r="J130" s="242"/>
      <c r="K130" s="242"/>
      <c r="L130" s="247"/>
      <c r="M130" s="248"/>
      <c r="N130" s="249"/>
      <c r="O130" s="249"/>
      <c r="P130" s="249"/>
      <c r="Q130" s="249"/>
      <c r="R130" s="249"/>
      <c r="S130" s="249"/>
      <c r="T130" s="25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1" t="s">
        <v>160</v>
      </c>
      <c r="AU130" s="251" t="s">
        <v>81</v>
      </c>
      <c r="AV130" s="14" t="s">
        <v>130</v>
      </c>
      <c r="AW130" s="14" t="s">
        <v>33</v>
      </c>
      <c r="AX130" s="14" t="s">
        <v>79</v>
      </c>
      <c r="AY130" s="251" t="s">
        <v>124</v>
      </c>
    </row>
    <row r="131" s="2" customFormat="1" ht="16.5" customHeight="1">
      <c r="A131" s="40"/>
      <c r="B131" s="41"/>
      <c r="C131" s="206" t="s">
        <v>178</v>
      </c>
      <c r="D131" s="206" t="s">
        <v>127</v>
      </c>
      <c r="E131" s="207" t="s">
        <v>483</v>
      </c>
      <c r="F131" s="208" t="s">
        <v>484</v>
      </c>
      <c r="G131" s="209" t="s">
        <v>129</v>
      </c>
      <c r="H131" s="210">
        <v>1</v>
      </c>
      <c r="I131" s="211"/>
      <c r="J131" s="212">
        <f>ROUND(I131*H131,2)</f>
        <v>0</v>
      </c>
      <c r="K131" s="208" t="s">
        <v>19</v>
      </c>
      <c r="L131" s="46"/>
      <c r="M131" s="213" t="s">
        <v>19</v>
      </c>
      <c r="N131" s="214" t="s">
        <v>42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130</v>
      </c>
      <c r="AT131" s="217" t="s">
        <v>127</v>
      </c>
      <c r="AU131" s="217" t="s">
        <v>81</v>
      </c>
      <c r="AY131" s="19" t="s">
        <v>124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79</v>
      </c>
      <c r="BK131" s="218">
        <f>ROUND(I131*H131,2)</f>
        <v>0</v>
      </c>
      <c r="BL131" s="19" t="s">
        <v>130</v>
      </c>
      <c r="BM131" s="217" t="s">
        <v>204</v>
      </c>
    </row>
    <row r="132" s="15" customFormat="1">
      <c r="A132" s="15"/>
      <c r="B132" s="252"/>
      <c r="C132" s="253"/>
      <c r="D132" s="231" t="s">
        <v>160</v>
      </c>
      <c r="E132" s="254" t="s">
        <v>19</v>
      </c>
      <c r="F132" s="255" t="s">
        <v>485</v>
      </c>
      <c r="G132" s="253"/>
      <c r="H132" s="254" t="s">
        <v>19</v>
      </c>
      <c r="I132" s="256"/>
      <c r="J132" s="253"/>
      <c r="K132" s="253"/>
      <c r="L132" s="257"/>
      <c r="M132" s="258"/>
      <c r="N132" s="259"/>
      <c r="O132" s="259"/>
      <c r="P132" s="259"/>
      <c r="Q132" s="259"/>
      <c r="R132" s="259"/>
      <c r="S132" s="259"/>
      <c r="T132" s="260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1" t="s">
        <v>160</v>
      </c>
      <c r="AU132" s="261" t="s">
        <v>81</v>
      </c>
      <c r="AV132" s="15" t="s">
        <v>79</v>
      </c>
      <c r="AW132" s="15" t="s">
        <v>33</v>
      </c>
      <c r="AX132" s="15" t="s">
        <v>71</v>
      </c>
      <c r="AY132" s="261" t="s">
        <v>124</v>
      </c>
    </row>
    <row r="133" s="13" customFormat="1">
      <c r="A133" s="13"/>
      <c r="B133" s="229"/>
      <c r="C133" s="230"/>
      <c r="D133" s="231" t="s">
        <v>160</v>
      </c>
      <c r="E133" s="232" t="s">
        <v>19</v>
      </c>
      <c r="F133" s="233" t="s">
        <v>79</v>
      </c>
      <c r="G133" s="230"/>
      <c r="H133" s="234">
        <v>1</v>
      </c>
      <c r="I133" s="235"/>
      <c r="J133" s="230"/>
      <c r="K133" s="230"/>
      <c r="L133" s="236"/>
      <c r="M133" s="237"/>
      <c r="N133" s="238"/>
      <c r="O133" s="238"/>
      <c r="P133" s="238"/>
      <c r="Q133" s="238"/>
      <c r="R133" s="238"/>
      <c r="S133" s="238"/>
      <c r="T133" s="23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0" t="s">
        <v>160</v>
      </c>
      <c r="AU133" s="240" t="s">
        <v>81</v>
      </c>
      <c r="AV133" s="13" t="s">
        <v>81</v>
      </c>
      <c r="AW133" s="13" t="s">
        <v>33</v>
      </c>
      <c r="AX133" s="13" t="s">
        <v>71</v>
      </c>
      <c r="AY133" s="240" t="s">
        <v>124</v>
      </c>
    </row>
    <row r="134" s="14" customFormat="1">
      <c r="A134" s="14"/>
      <c r="B134" s="241"/>
      <c r="C134" s="242"/>
      <c r="D134" s="231" t="s">
        <v>160</v>
      </c>
      <c r="E134" s="243" t="s">
        <v>19</v>
      </c>
      <c r="F134" s="244" t="s">
        <v>162</v>
      </c>
      <c r="G134" s="242"/>
      <c r="H134" s="245">
        <v>1</v>
      </c>
      <c r="I134" s="246"/>
      <c r="J134" s="242"/>
      <c r="K134" s="242"/>
      <c r="L134" s="247"/>
      <c r="M134" s="248"/>
      <c r="N134" s="249"/>
      <c r="O134" s="249"/>
      <c r="P134" s="249"/>
      <c r="Q134" s="249"/>
      <c r="R134" s="249"/>
      <c r="S134" s="249"/>
      <c r="T134" s="25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1" t="s">
        <v>160</v>
      </c>
      <c r="AU134" s="251" t="s">
        <v>81</v>
      </c>
      <c r="AV134" s="14" t="s">
        <v>130</v>
      </c>
      <c r="AW134" s="14" t="s">
        <v>33</v>
      </c>
      <c r="AX134" s="14" t="s">
        <v>79</v>
      </c>
      <c r="AY134" s="251" t="s">
        <v>124</v>
      </c>
    </row>
    <row r="135" s="12" customFormat="1" ht="22.8" customHeight="1">
      <c r="A135" s="12"/>
      <c r="B135" s="190"/>
      <c r="C135" s="191"/>
      <c r="D135" s="192" t="s">
        <v>70</v>
      </c>
      <c r="E135" s="204" t="s">
        <v>415</v>
      </c>
      <c r="F135" s="204" t="s">
        <v>416</v>
      </c>
      <c r="G135" s="191"/>
      <c r="H135" s="191"/>
      <c r="I135" s="194"/>
      <c r="J135" s="205">
        <f>BK135</f>
        <v>0</v>
      </c>
      <c r="K135" s="191"/>
      <c r="L135" s="196"/>
      <c r="M135" s="197"/>
      <c r="N135" s="198"/>
      <c r="O135" s="198"/>
      <c r="P135" s="199">
        <f>SUM(P136:P145)</f>
        <v>0</v>
      </c>
      <c r="Q135" s="198"/>
      <c r="R135" s="199">
        <f>SUM(R136:R145)</f>
        <v>0</v>
      </c>
      <c r="S135" s="198"/>
      <c r="T135" s="200">
        <f>SUM(T136:T145)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1" t="s">
        <v>79</v>
      </c>
      <c r="AT135" s="202" t="s">
        <v>70</v>
      </c>
      <c r="AU135" s="202" t="s">
        <v>79</v>
      </c>
      <c r="AY135" s="201" t="s">
        <v>124</v>
      </c>
      <c r="BK135" s="203">
        <f>SUM(BK136:BK145)</f>
        <v>0</v>
      </c>
    </row>
    <row r="136" s="2" customFormat="1" ht="24.15" customHeight="1">
      <c r="A136" s="40"/>
      <c r="B136" s="41"/>
      <c r="C136" s="206" t="s">
        <v>208</v>
      </c>
      <c r="D136" s="206" t="s">
        <v>127</v>
      </c>
      <c r="E136" s="207" t="s">
        <v>486</v>
      </c>
      <c r="F136" s="208" t="s">
        <v>487</v>
      </c>
      <c r="G136" s="209" t="s">
        <v>216</v>
      </c>
      <c r="H136" s="210">
        <v>0.20300000000000001</v>
      </c>
      <c r="I136" s="211"/>
      <c r="J136" s="212">
        <f>ROUND(I136*H136,2)</f>
        <v>0</v>
      </c>
      <c r="K136" s="208" t="s">
        <v>157</v>
      </c>
      <c r="L136" s="46"/>
      <c r="M136" s="213" t="s">
        <v>19</v>
      </c>
      <c r="N136" s="214" t="s">
        <v>42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130</v>
      </c>
      <c r="AT136" s="217" t="s">
        <v>127</v>
      </c>
      <c r="AU136" s="217" t="s">
        <v>81</v>
      </c>
      <c r="AY136" s="19" t="s">
        <v>124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79</v>
      </c>
      <c r="BK136" s="218">
        <f>ROUND(I136*H136,2)</f>
        <v>0</v>
      </c>
      <c r="BL136" s="19" t="s">
        <v>130</v>
      </c>
      <c r="BM136" s="217" t="s">
        <v>211</v>
      </c>
    </row>
    <row r="137" s="2" customFormat="1">
      <c r="A137" s="40"/>
      <c r="B137" s="41"/>
      <c r="C137" s="42"/>
      <c r="D137" s="224" t="s">
        <v>158</v>
      </c>
      <c r="E137" s="42"/>
      <c r="F137" s="225" t="s">
        <v>488</v>
      </c>
      <c r="G137" s="42"/>
      <c r="H137" s="42"/>
      <c r="I137" s="226"/>
      <c r="J137" s="42"/>
      <c r="K137" s="42"/>
      <c r="L137" s="46"/>
      <c r="M137" s="227"/>
      <c r="N137" s="228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158</v>
      </c>
      <c r="AU137" s="19" t="s">
        <v>81</v>
      </c>
    </row>
    <row r="138" s="2" customFormat="1" ht="21.75" customHeight="1">
      <c r="A138" s="40"/>
      <c r="B138" s="41"/>
      <c r="C138" s="206" t="s">
        <v>186</v>
      </c>
      <c r="D138" s="206" t="s">
        <v>127</v>
      </c>
      <c r="E138" s="207" t="s">
        <v>489</v>
      </c>
      <c r="F138" s="208" t="s">
        <v>490</v>
      </c>
      <c r="G138" s="209" t="s">
        <v>216</v>
      </c>
      <c r="H138" s="210">
        <v>0.20300000000000001</v>
      </c>
      <c r="I138" s="211"/>
      <c r="J138" s="212">
        <f>ROUND(I138*H138,2)</f>
        <v>0</v>
      </c>
      <c r="K138" s="208" t="s">
        <v>157</v>
      </c>
      <c r="L138" s="46"/>
      <c r="M138" s="213" t="s">
        <v>19</v>
      </c>
      <c r="N138" s="214" t="s">
        <v>42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130</v>
      </c>
      <c r="AT138" s="217" t="s">
        <v>127</v>
      </c>
      <c r="AU138" s="217" t="s">
        <v>81</v>
      </c>
      <c r="AY138" s="19" t="s">
        <v>124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79</v>
      </c>
      <c r="BK138" s="218">
        <f>ROUND(I138*H138,2)</f>
        <v>0</v>
      </c>
      <c r="BL138" s="19" t="s">
        <v>130</v>
      </c>
      <c r="BM138" s="217" t="s">
        <v>217</v>
      </c>
    </row>
    <row r="139" s="2" customFormat="1">
      <c r="A139" s="40"/>
      <c r="B139" s="41"/>
      <c r="C139" s="42"/>
      <c r="D139" s="224" t="s">
        <v>158</v>
      </c>
      <c r="E139" s="42"/>
      <c r="F139" s="225" t="s">
        <v>491</v>
      </c>
      <c r="G139" s="42"/>
      <c r="H139" s="42"/>
      <c r="I139" s="226"/>
      <c r="J139" s="42"/>
      <c r="K139" s="42"/>
      <c r="L139" s="46"/>
      <c r="M139" s="227"/>
      <c r="N139" s="228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158</v>
      </c>
      <c r="AU139" s="19" t="s">
        <v>81</v>
      </c>
    </row>
    <row r="140" s="2" customFormat="1" ht="24.15" customHeight="1">
      <c r="A140" s="40"/>
      <c r="B140" s="41"/>
      <c r="C140" s="206" t="s">
        <v>220</v>
      </c>
      <c r="D140" s="206" t="s">
        <v>127</v>
      </c>
      <c r="E140" s="207" t="s">
        <v>492</v>
      </c>
      <c r="F140" s="208" t="s">
        <v>493</v>
      </c>
      <c r="G140" s="209" t="s">
        <v>216</v>
      </c>
      <c r="H140" s="210">
        <v>3.8570000000000002</v>
      </c>
      <c r="I140" s="211"/>
      <c r="J140" s="212">
        <f>ROUND(I140*H140,2)</f>
        <v>0</v>
      </c>
      <c r="K140" s="208" t="s">
        <v>157</v>
      </c>
      <c r="L140" s="46"/>
      <c r="M140" s="213" t="s">
        <v>19</v>
      </c>
      <c r="N140" s="214" t="s">
        <v>42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130</v>
      </c>
      <c r="AT140" s="217" t="s">
        <v>127</v>
      </c>
      <c r="AU140" s="217" t="s">
        <v>81</v>
      </c>
      <c r="AY140" s="19" t="s">
        <v>124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79</v>
      </c>
      <c r="BK140" s="218">
        <f>ROUND(I140*H140,2)</f>
        <v>0</v>
      </c>
      <c r="BL140" s="19" t="s">
        <v>130</v>
      </c>
      <c r="BM140" s="217" t="s">
        <v>223</v>
      </c>
    </row>
    <row r="141" s="2" customFormat="1">
      <c r="A141" s="40"/>
      <c r="B141" s="41"/>
      <c r="C141" s="42"/>
      <c r="D141" s="224" t="s">
        <v>158</v>
      </c>
      <c r="E141" s="42"/>
      <c r="F141" s="225" t="s">
        <v>494</v>
      </c>
      <c r="G141" s="42"/>
      <c r="H141" s="42"/>
      <c r="I141" s="226"/>
      <c r="J141" s="42"/>
      <c r="K141" s="42"/>
      <c r="L141" s="46"/>
      <c r="M141" s="227"/>
      <c r="N141" s="228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158</v>
      </c>
      <c r="AU141" s="19" t="s">
        <v>81</v>
      </c>
    </row>
    <row r="142" s="13" customFormat="1">
      <c r="A142" s="13"/>
      <c r="B142" s="229"/>
      <c r="C142" s="230"/>
      <c r="D142" s="231" t="s">
        <v>160</v>
      </c>
      <c r="E142" s="232" t="s">
        <v>19</v>
      </c>
      <c r="F142" s="233" t="s">
        <v>495</v>
      </c>
      <c r="G142" s="230"/>
      <c r="H142" s="234">
        <v>3.8570000000000002</v>
      </c>
      <c r="I142" s="235"/>
      <c r="J142" s="230"/>
      <c r="K142" s="230"/>
      <c r="L142" s="236"/>
      <c r="M142" s="237"/>
      <c r="N142" s="238"/>
      <c r="O142" s="238"/>
      <c r="P142" s="238"/>
      <c r="Q142" s="238"/>
      <c r="R142" s="238"/>
      <c r="S142" s="238"/>
      <c r="T142" s="23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0" t="s">
        <v>160</v>
      </c>
      <c r="AU142" s="240" t="s">
        <v>81</v>
      </c>
      <c r="AV142" s="13" t="s">
        <v>81</v>
      </c>
      <c r="AW142" s="13" t="s">
        <v>33</v>
      </c>
      <c r="AX142" s="13" t="s">
        <v>71</v>
      </c>
      <c r="AY142" s="240" t="s">
        <v>124</v>
      </c>
    </row>
    <row r="143" s="14" customFormat="1">
      <c r="A143" s="14"/>
      <c r="B143" s="241"/>
      <c r="C143" s="242"/>
      <c r="D143" s="231" t="s">
        <v>160</v>
      </c>
      <c r="E143" s="243" t="s">
        <v>19</v>
      </c>
      <c r="F143" s="244" t="s">
        <v>162</v>
      </c>
      <c r="G143" s="242"/>
      <c r="H143" s="245">
        <v>3.8570000000000002</v>
      </c>
      <c r="I143" s="246"/>
      <c r="J143" s="242"/>
      <c r="K143" s="242"/>
      <c r="L143" s="247"/>
      <c r="M143" s="248"/>
      <c r="N143" s="249"/>
      <c r="O143" s="249"/>
      <c r="P143" s="249"/>
      <c r="Q143" s="249"/>
      <c r="R143" s="249"/>
      <c r="S143" s="249"/>
      <c r="T143" s="25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1" t="s">
        <v>160</v>
      </c>
      <c r="AU143" s="251" t="s">
        <v>81</v>
      </c>
      <c r="AV143" s="14" t="s">
        <v>130</v>
      </c>
      <c r="AW143" s="14" t="s">
        <v>33</v>
      </c>
      <c r="AX143" s="14" t="s">
        <v>79</v>
      </c>
      <c r="AY143" s="251" t="s">
        <v>124</v>
      </c>
    </row>
    <row r="144" s="2" customFormat="1" ht="24.15" customHeight="1">
      <c r="A144" s="40"/>
      <c r="B144" s="41"/>
      <c r="C144" s="206" t="s">
        <v>8</v>
      </c>
      <c r="D144" s="206" t="s">
        <v>127</v>
      </c>
      <c r="E144" s="207" t="s">
        <v>418</v>
      </c>
      <c r="F144" s="208" t="s">
        <v>419</v>
      </c>
      <c r="G144" s="209" t="s">
        <v>216</v>
      </c>
      <c r="H144" s="210">
        <v>0.20300000000000001</v>
      </c>
      <c r="I144" s="211"/>
      <c r="J144" s="212">
        <f>ROUND(I144*H144,2)</f>
        <v>0</v>
      </c>
      <c r="K144" s="208" t="s">
        <v>157</v>
      </c>
      <c r="L144" s="46"/>
      <c r="M144" s="213" t="s">
        <v>19</v>
      </c>
      <c r="N144" s="214" t="s">
        <v>42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130</v>
      </c>
      <c r="AT144" s="217" t="s">
        <v>127</v>
      </c>
      <c r="AU144" s="217" t="s">
        <v>81</v>
      </c>
      <c r="AY144" s="19" t="s">
        <v>124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79</v>
      </c>
      <c r="BK144" s="218">
        <f>ROUND(I144*H144,2)</f>
        <v>0</v>
      </c>
      <c r="BL144" s="19" t="s">
        <v>130</v>
      </c>
      <c r="BM144" s="217" t="s">
        <v>227</v>
      </c>
    </row>
    <row r="145" s="2" customFormat="1">
      <c r="A145" s="40"/>
      <c r="B145" s="41"/>
      <c r="C145" s="42"/>
      <c r="D145" s="224" t="s">
        <v>158</v>
      </c>
      <c r="E145" s="42"/>
      <c r="F145" s="225" t="s">
        <v>421</v>
      </c>
      <c r="G145" s="42"/>
      <c r="H145" s="42"/>
      <c r="I145" s="226"/>
      <c r="J145" s="42"/>
      <c r="K145" s="42"/>
      <c r="L145" s="46"/>
      <c r="M145" s="227"/>
      <c r="N145" s="228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158</v>
      </c>
      <c r="AU145" s="19" t="s">
        <v>81</v>
      </c>
    </row>
    <row r="146" s="12" customFormat="1" ht="22.8" customHeight="1">
      <c r="A146" s="12"/>
      <c r="B146" s="190"/>
      <c r="C146" s="191"/>
      <c r="D146" s="192" t="s">
        <v>70</v>
      </c>
      <c r="E146" s="204" t="s">
        <v>444</v>
      </c>
      <c r="F146" s="204" t="s">
        <v>445</v>
      </c>
      <c r="G146" s="191"/>
      <c r="H146" s="191"/>
      <c r="I146" s="194"/>
      <c r="J146" s="205">
        <f>BK146</f>
        <v>0</v>
      </c>
      <c r="K146" s="191"/>
      <c r="L146" s="196"/>
      <c r="M146" s="197"/>
      <c r="N146" s="198"/>
      <c r="O146" s="198"/>
      <c r="P146" s="199">
        <f>SUM(P147:P148)</f>
        <v>0</v>
      </c>
      <c r="Q146" s="198"/>
      <c r="R146" s="199">
        <f>SUM(R147:R148)</f>
        <v>0</v>
      </c>
      <c r="S146" s="198"/>
      <c r="T146" s="200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1" t="s">
        <v>79</v>
      </c>
      <c r="AT146" s="202" t="s">
        <v>70</v>
      </c>
      <c r="AU146" s="202" t="s">
        <v>79</v>
      </c>
      <c r="AY146" s="201" t="s">
        <v>124</v>
      </c>
      <c r="BK146" s="203">
        <f>SUM(BK147:BK148)</f>
        <v>0</v>
      </c>
    </row>
    <row r="147" s="2" customFormat="1" ht="33" customHeight="1">
      <c r="A147" s="40"/>
      <c r="B147" s="41"/>
      <c r="C147" s="206" t="s">
        <v>234</v>
      </c>
      <c r="D147" s="206" t="s">
        <v>127</v>
      </c>
      <c r="E147" s="207" t="s">
        <v>496</v>
      </c>
      <c r="F147" s="208" t="s">
        <v>497</v>
      </c>
      <c r="G147" s="209" t="s">
        <v>216</v>
      </c>
      <c r="H147" s="210">
        <v>0.19400000000000001</v>
      </c>
      <c r="I147" s="211"/>
      <c r="J147" s="212">
        <f>ROUND(I147*H147,2)</f>
        <v>0</v>
      </c>
      <c r="K147" s="208" t="s">
        <v>157</v>
      </c>
      <c r="L147" s="46"/>
      <c r="M147" s="213" t="s">
        <v>19</v>
      </c>
      <c r="N147" s="214" t="s">
        <v>42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130</v>
      </c>
      <c r="AT147" s="217" t="s">
        <v>127</v>
      </c>
      <c r="AU147" s="217" t="s">
        <v>81</v>
      </c>
      <c r="AY147" s="19" t="s">
        <v>124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79</v>
      </c>
      <c r="BK147" s="218">
        <f>ROUND(I147*H147,2)</f>
        <v>0</v>
      </c>
      <c r="BL147" s="19" t="s">
        <v>130</v>
      </c>
      <c r="BM147" s="217" t="s">
        <v>237</v>
      </c>
    </row>
    <row r="148" s="2" customFormat="1">
      <c r="A148" s="40"/>
      <c r="B148" s="41"/>
      <c r="C148" s="42"/>
      <c r="D148" s="224" t="s">
        <v>158</v>
      </c>
      <c r="E148" s="42"/>
      <c r="F148" s="225" t="s">
        <v>498</v>
      </c>
      <c r="G148" s="42"/>
      <c r="H148" s="42"/>
      <c r="I148" s="226"/>
      <c r="J148" s="42"/>
      <c r="K148" s="42"/>
      <c r="L148" s="46"/>
      <c r="M148" s="227"/>
      <c r="N148" s="228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158</v>
      </c>
      <c r="AU148" s="19" t="s">
        <v>81</v>
      </c>
    </row>
    <row r="149" s="12" customFormat="1" ht="25.92" customHeight="1">
      <c r="A149" s="12"/>
      <c r="B149" s="190"/>
      <c r="C149" s="191"/>
      <c r="D149" s="192" t="s">
        <v>70</v>
      </c>
      <c r="E149" s="193" t="s">
        <v>499</v>
      </c>
      <c r="F149" s="193" t="s">
        <v>500</v>
      </c>
      <c r="G149" s="191"/>
      <c r="H149" s="191"/>
      <c r="I149" s="194"/>
      <c r="J149" s="195">
        <f>BK149</f>
        <v>0</v>
      </c>
      <c r="K149" s="191"/>
      <c r="L149" s="196"/>
      <c r="M149" s="197"/>
      <c r="N149" s="198"/>
      <c r="O149" s="198"/>
      <c r="P149" s="199">
        <f>P150+P152+P154+P157</f>
        <v>0</v>
      </c>
      <c r="Q149" s="198"/>
      <c r="R149" s="199">
        <f>R150+R152+R154+R157</f>
        <v>0.00147</v>
      </c>
      <c r="S149" s="198"/>
      <c r="T149" s="200">
        <f>T150+T152+T154+T157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1" t="s">
        <v>81</v>
      </c>
      <c r="AT149" s="202" t="s">
        <v>70</v>
      </c>
      <c r="AU149" s="202" t="s">
        <v>71</v>
      </c>
      <c r="AY149" s="201" t="s">
        <v>124</v>
      </c>
      <c r="BK149" s="203">
        <f>BK150+BK152+BK154+BK157</f>
        <v>0</v>
      </c>
    </row>
    <row r="150" s="12" customFormat="1" ht="22.8" customHeight="1">
      <c r="A150" s="12"/>
      <c r="B150" s="190"/>
      <c r="C150" s="191"/>
      <c r="D150" s="192" t="s">
        <v>70</v>
      </c>
      <c r="E150" s="204" t="s">
        <v>501</v>
      </c>
      <c r="F150" s="204" t="s">
        <v>502</v>
      </c>
      <c r="G150" s="191"/>
      <c r="H150" s="191"/>
      <c r="I150" s="194"/>
      <c r="J150" s="205">
        <f>BK150</f>
        <v>0</v>
      </c>
      <c r="K150" s="191"/>
      <c r="L150" s="196"/>
      <c r="M150" s="197"/>
      <c r="N150" s="198"/>
      <c r="O150" s="198"/>
      <c r="P150" s="199">
        <f>P151</f>
        <v>0</v>
      </c>
      <c r="Q150" s="198"/>
      <c r="R150" s="199">
        <f>R151</f>
        <v>0</v>
      </c>
      <c r="S150" s="198"/>
      <c r="T150" s="200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1" t="s">
        <v>81</v>
      </c>
      <c r="AT150" s="202" t="s">
        <v>70</v>
      </c>
      <c r="AU150" s="202" t="s">
        <v>79</v>
      </c>
      <c r="AY150" s="201" t="s">
        <v>124</v>
      </c>
      <c r="BK150" s="203">
        <f>BK151</f>
        <v>0</v>
      </c>
    </row>
    <row r="151" s="2" customFormat="1" ht="16.5" customHeight="1">
      <c r="A151" s="40"/>
      <c r="B151" s="41"/>
      <c r="C151" s="206" t="s">
        <v>198</v>
      </c>
      <c r="D151" s="206" t="s">
        <v>127</v>
      </c>
      <c r="E151" s="207" t="s">
        <v>503</v>
      </c>
      <c r="F151" s="208" t="s">
        <v>504</v>
      </c>
      <c r="G151" s="209" t="s">
        <v>129</v>
      </c>
      <c r="H151" s="210">
        <v>1</v>
      </c>
      <c r="I151" s="211"/>
      <c r="J151" s="212">
        <f>ROUND(I151*H151,2)</f>
        <v>0</v>
      </c>
      <c r="K151" s="208" t="s">
        <v>19</v>
      </c>
      <c r="L151" s="46"/>
      <c r="M151" s="213" t="s">
        <v>19</v>
      </c>
      <c r="N151" s="214" t="s">
        <v>42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204</v>
      </c>
      <c r="AT151" s="217" t="s">
        <v>127</v>
      </c>
      <c r="AU151" s="217" t="s">
        <v>81</v>
      </c>
      <c r="AY151" s="19" t="s">
        <v>124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79</v>
      </c>
      <c r="BK151" s="218">
        <f>ROUND(I151*H151,2)</f>
        <v>0</v>
      </c>
      <c r="BL151" s="19" t="s">
        <v>204</v>
      </c>
      <c r="BM151" s="217" t="s">
        <v>242</v>
      </c>
    </row>
    <row r="152" s="12" customFormat="1" ht="22.8" customHeight="1">
      <c r="A152" s="12"/>
      <c r="B152" s="190"/>
      <c r="C152" s="191"/>
      <c r="D152" s="192" t="s">
        <v>70</v>
      </c>
      <c r="E152" s="204" t="s">
        <v>505</v>
      </c>
      <c r="F152" s="204" t="s">
        <v>506</v>
      </c>
      <c r="G152" s="191"/>
      <c r="H152" s="191"/>
      <c r="I152" s="194"/>
      <c r="J152" s="205">
        <f>BK152</f>
        <v>0</v>
      </c>
      <c r="K152" s="191"/>
      <c r="L152" s="196"/>
      <c r="M152" s="197"/>
      <c r="N152" s="198"/>
      <c r="O152" s="198"/>
      <c r="P152" s="199">
        <f>P153</f>
        <v>0</v>
      </c>
      <c r="Q152" s="198"/>
      <c r="R152" s="199">
        <f>R153</f>
        <v>0</v>
      </c>
      <c r="S152" s="198"/>
      <c r="T152" s="200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1" t="s">
        <v>81</v>
      </c>
      <c r="AT152" s="202" t="s">
        <v>70</v>
      </c>
      <c r="AU152" s="202" t="s">
        <v>79</v>
      </c>
      <c r="AY152" s="201" t="s">
        <v>124</v>
      </c>
      <c r="BK152" s="203">
        <f>BK153</f>
        <v>0</v>
      </c>
    </row>
    <row r="153" s="2" customFormat="1" ht="16.5" customHeight="1">
      <c r="A153" s="40"/>
      <c r="B153" s="41"/>
      <c r="C153" s="206" t="s">
        <v>245</v>
      </c>
      <c r="D153" s="206" t="s">
        <v>127</v>
      </c>
      <c r="E153" s="207" t="s">
        <v>507</v>
      </c>
      <c r="F153" s="208" t="s">
        <v>508</v>
      </c>
      <c r="G153" s="209" t="s">
        <v>129</v>
      </c>
      <c r="H153" s="210">
        <v>1</v>
      </c>
      <c r="I153" s="211"/>
      <c r="J153" s="212">
        <f>ROUND(I153*H153,2)</f>
        <v>0</v>
      </c>
      <c r="K153" s="208" t="s">
        <v>19</v>
      </c>
      <c r="L153" s="46"/>
      <c r="M153" s="213" t="s">
        <v>19</v>
      </c>
      <c r="N153" s="214" t="s">
        <v>42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204</v>
      </c>
      <c r="AT153" s="217" t="s">
        <v>127</v>
      </c>
      <c r="AU153" s="217" t="s">
        <v>81</v>
      </c>
      <c r="AY153" s="19" t="s">
        <v>124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79</v>
      </c>
      <c r="BK153" s="218">
        <f>ROUND(I153*H153,2)</f>
        <v>0</v>
      </c>
      <c r="BL153" s="19" t="s">
        <v>204</v>
      </c>
      <c r="BM153" s="217" t="s">
        <v>248</v>
      </c>
    </row>
    <row r="154" s="12" customFormat="1" ht="22.8" customHeight="1">
      <c r="A154" s="12"/>
      <c r="B154" s="190"/>
      <c r="C154" s="191"/>
      <c r="D154" s="192" t="s">
        <v>70</v>
      </c>
      <c r="E154" s="204" t="s">
        <v>509</v>
      </c>
      <c r="F154" s="204" t="s">
        <v>510</v>
      </c>
      <c r="G154" s="191"/>
      <c r="H154" s="191"/>
      <c r="I154" s="194"/>
      <c r="J154" s="205">
        <f>BK154</f>
        <v>0</v>
      </c>
      <c r="K154" s="191"/>
      <c r="L154" s="196"/>
      <c r="M154" s="197"/>
      <c r="N154" s="198"/>
      <c r="O154" s="198"/>
      <c r="P154" s="199">
        <f>SUM(P155:P156)</f>
        <v>0</v>
      </c>
      <c r="Q154" s="198"/>
      <c r="R154" s="199">
        <f>SUM(R155:R156)</f>
        <v>0</v>
      </c>
      <c r="S154" s="198"/>
      <c r="T154" s="200">
        <f>SUM(T155:T156)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1" t="s">
        <v>81</v>
      </c>
      <c r="AT154" s="202" t="s">
        <v>70</v>
      </c>
      <c r="AU154" s="202" t="s">
        <v>79</v>
      </c>
      <c r="AY154" s="201" t="s">
        <v>124</v>
      </c>
      <c r="BK154" s="203">
        <f>SUM(BK155:BK156)</f>
        <v>0</v>
      </c>
    </row>
    <row r="155" s="2" customFormat="1" ht="16.5" customHeight="1">
      <c r="A155" s="40"/>
      <c r="B155" s="41"/>
      <c r="C155" s="206" t="s">
        <v>204</v>
      </c>
      <c r="D155" s="206" t="s">
        <v>127</v>
      </c>
      <c r="E155" s="207" t="s">
        <v>511</v>
      </c>
      <c r="F155" s="208" t="s">
        <v>512</v>
      </c>
      <c r="G155" s="209" t="s">
        <v>129</v>
      </c>
      <c r="H155" s="210">
        <v>1</v>
      </c>
      <c r="I155" s="211"/>
      <c r="J155" s="212">
        <f>ROUND(I155*H155,2)</f>
        <v>0</v>
      </c>
      <c r="K155" s="208" t="s">
        <v>19</v>
      </c>
      <c r="L155" s="46"/>
      <c r="M155" s="213" t="s">
        <v>19</v>
      </c>
      <c r="N155" s="214" t="s">
        <v>42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204</v>
      </c>
      <c r="AT155" s="217" t="s">
        <v>127</v>
      </c>
      <c r="AU155" s="217" t="s">
        <v>81</v>
      </c>
      <c r="AY155" s="19" t="s">
        <v>124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79</v>
      </c>
      <c r="BK155" s="218">
        <f>ROUND(I155*H155,2)</f>
        <v>0</v>
      </c>
      <c r="BL155" s="19" t="s">
        <v>204</v>
      </c>
      <c r="BM155" s="217" t="s">
        <v>254</v>
      </c>
    </row>
    <row r="156" s="2" customFormat="1" ht="16.5" customHeight="1">
      <c r="A156" s="40"/>
      <c r="B156" s="41"/>
      <c r="C156" s="206" t="s">
        <v>258</v>
      </c>
      <c r="D156" s="206" t="s">
        <v>127</v>
      </c>
      <c r="E156" s="207" t="s">
        <v>513</v>
      </c>
      <c r="F156" s="208" t="s">
        <v>514</v>
      </c>
      <c r="G156" s="209" t="s">
        <v>129</v>
      </c>
      <c r="H156" s="210">
        <v>1</v>
      </c>
      <c r="I156" s="211"/>
      <c r="J156" s="212">
        <f>ROUND(I156*H156,2)</f>
        <v>0</v>
      </c>
      <c r="K156" s="208" t="s">
        <v>19</v>
      </c>
      <c r="L156" s="46"/>
      <c r="M156" s="213" t="s">
        <v>19</v>
      </c>
      <c r="N156" s="214" t="s">
        <v>42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204</v>
      </c>
      <c r="AT156" s="217" t="s">
        <v>127</v>
      </c>
      <c r="AU156" s="217" t="s">
        <v>81</v>
      </c>
      <c r="AY156" s="19" t="s">
        <v>124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79</v>
      </c>
      <c r="BK156" s="218">
        <f>ROUND(I156*H156,2)</f>
        <v>0</v>
      </c>
      <c r="BL156" s="19" t="s">
        <v>204</v>
      </c>
      <c r="BM156" s="217" t="s">
        <v>261</v>
      </c>
    </row>
    <row r="157" s="12" customFormat="1" ht="22.8" customHeight="1">
      <c r="A157" s="12"/>
      <c r="B157" s="190"/>
      <c r="C157" s="191"/>
      <c r="D157" s="192" t="s">
        <v>70</v>
      </c>
      <c r="E157" s="204" t="s">
        <v>515</v>
      </c>
      <c r="F157" s="204" t="s">
        <v>516</v>
      </c>
      <c r="G157" s="191"/>
      <c r="H157" s="191"/>
      <c r="I157" s="194"/>
      <c r="J157" s="205">
        <f>BK157</f>
        <v>0</v>
      </c>
      <c r="K157" s="191"/>
      <c r="L157" s="196"/>
      <c r="M157" s="197"/>
      <c r="N157" s="198"/>
      <c r="O157" s="198"/>
      <c r="P157" s="199">
        <f>SUM(P158:P164)</f>
        <v>0</v>
      </c>
      <c r="Q157" s="198"/>
      <c r="R157" s="199">
        <f>SUM(R158:R164)</f>
        <v>0.00147</v>
      </c>
      <c r="S157" s="198"/>
      <c r="T157" s="200">
        <f>SUM(T158:T164)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1" t="s">
        <v>81</v>
      </c>
      <c r="AT157" s="202" t="s">
        <v>70</v>
      </c>
      <c r="AU157" s="202" t="s">
        <v>79</v>
      </c>
      <c r="AY157" s="201" t="s">
        <v>124</v>
      </c>
      <c r="BK157" s="203">
        <f>SUM(BK158:BK164)</f>
        <v>0</v>
      </c>
    </row>
    <row r="158" s="2" customFormat="1" ht="24.15" customHeight="1">
      <c r="A158" s="40"/>
      <c r="B158" s="41"/>
      <c r="C158" s="206" t="s">
        <v>211</v>
      </c>
      <c r="D158" s="206" t="s">
        <v>127</v>
      </c>
      <c r="E158" s="207" t="s">
        <v>517</v>
      </c>
      <c r="F158" s="208" t="s">
        <v>518</v>
      </c>
      <c r="G158" s="209" t="s">
        <v>156</v>
      </c>
      <c r="H158" s="210">
        <v>5.25</v>
      </c>
      <c r="I158" s="211"/>
      <c r="J158" s="212">
        <f>ROUND(I158*H158,2)</f>
        <v>0</v>
      </c>
      <c r="K158" s="208" t="s">
        <v>157</v>
      </c>
      <c r="L158" s="46"/>
      <c r="M158" s="213" t="s">
        <v>19</v>
      </c>
      <c r="N158" s="214" t="s">
        <v>42</v>
      </c>
      <c r="O158" s="86"/>
      <c r="P158" s="215">
        <f>O158*H158</f>
        <v>0</v>
      </c>
      <c r="Q158" s="215">
        <v>0.00027999999999999998</v>
      </c>
      <c r="R158" s="215">
        <f>Q158*H158</f>
        <v>0.00147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204</v>
      </c>
      <c r="AT158" s="217" t="s">
        <v>127</v>
      </c>
      <c r="AU158" s="217" t="s">
        <v>81</v>
      </c>
      <c r="AY158" s="19" t="s">
        <v>124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79</v>
      </c>
      <c r="BK158" s="218">
        <f>ROUND(I158*H158,2)</f>
        <v>0</v>
      </c>
      <c r="BL158" s="19" t="s">
        <v>204</v>
      </c>
      <c r="BM158" s="217" t="s">
        <v>268</v>
      </c>
    </row>
    <row r="159" s="2" customFormat="1">
      <c r="A159" s="40"/>
      <c r="B159" s="41"/>
      <c r="C159" s="42"/>
      <c r="D159" s="224" t="s">
        <v>158</v>
      </c>
      <c r="E159" s="42"/>
      <c r="F159" s="225" t="s">
        <v>519</v>
      </c>
      <c r="G159" s="42"/>
      <c r="H159" s="42"/>
      <c r="I159" s="226"/>
      <c r="J159" s="42"/>
      <c r="K159" s="42"/>
      <c r="L159" s="46"/>
      <c r="M159" s="227"/>
      <c r="N159" s="228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158</v>
      </c>
      <c r="AU159" s="19" t="s">
        <v>81</v>
      </c>
    </row>
    <row r="160" s="15" customFormat="1">
      <c r="A160" s="15"/>
      <c r="B160" s="252"/>
      <c r="C160" s="253"/>
      <c r="D160" s="231" t="s">
        <v>160</v>
      </c>
      <c r="E160" s="254" t="s">
        <v>19</v>
      </c>
      <c r="F160" s="255" t="s">
        <v>398</v>
      </c>
      <c r="G160" s="253"/>
      <c r="H160" s="254" t="s">
        <v>19</v>
      </c>
      <c r="I160" s="256"/>
      <c r="J160" s="253"/>
      <c r="K160" s="253"/>
      <c r="L160" s="257"/>
      <c r="M160" s="258"/>
      <c r="N160" s="259"/>
      <c r="O160" s="259"/>
      <c r="P160" s="259"/>
      <c r="Q160" s="259"/>
      <c r="R160" s="259"/>
      <c r="S160" s="259"/>
      <c r="T160" s="260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1" t="s">
        <v>160</v>
      </c>
      <c r="AU160" s="261" t="s">
        <v>81</v>
      </c>
      <c r="AV160" s="15" t="s">
        <v>79</v>
      </c>
      <c r="AW160" s="15" t="s">
        <v>33</v>
      </c>
      <c r="AX160" s="15" t="s">
        <v>71</v>
      </c>
      <c r="AY160" s="261" t="s">
        <v>124</v>
      </c>
    </row>
    <row r="161" s="13" customFormat="1">
      <c r="A161" s="13"/>
      <c r="B161" s="229"/>
      <c r="C161" s="230"/>
      <c r="D161" s="231" t="s">
        <v>160</v>
      </c>
      <c r="E161" s="232" t="s">
        <v>19</v>
      </c>
      <c r="F161" s="233" t="s">
        <v>520</v>
      </c>
      <c r="G161" s="230"/>
      <c r="H161" s="234">
        <v>4</v>
      </c>
      <c r="I161" s="235"/>
      <c r="J161" s="230"/>
      <c r="K161" s="230"/>
      <c r="L161" s="236"/>
      <c r="M161" s="237"/>
      <c r="N161" s="238"/>
      <c r="O161" s="238"/>
      <c r="P161" s="238"/>
      <c r="Q161" s="238"/>
      <c r="R161" s="238"/>
      <c r="S161" s="238"/>
      <c r="T161" s="23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0" t="s">
        <v>160</v>
      </c>
      <c r="AU161" s="240" t="s">
        <v>81</v>
      </c>
      <c r="AV161" s="13" t="s">
        <v>81</v>
      </c>
      <c r="AW161" s="13" t="s">
        <v>33</v>
      </c>
      <c r="AX161" s="13" t="s">
        <v>71</v>
      </c>
      <c r="AY161" s="240" t="s">
        <v>124</v>
      </c>
    </row>
    <row r="162" s="15" customFormat="1">
      <c r="A162" s="15"/>
      <c r="B162" s="252"/>
      <c r="C162" s="253"/>
      <c r="D162" s="231" t="s">
        <v>160</v>
      </c>
      <c r="E162" s="254" t="s">
        <v>19</v>
      </c>
      <c r="F162" s="255" t="s">
        <v>403</v>
      </c>
      <c r="G162" s="253"/>
      <c r="H162" s="254" t="s">
        <v>19</v>
      </c>
      <c r="I162" s="256"/>
      <c r="J162" s="253"/>
      <c r="K162" s="253"/>
      <c r="L162" s="257"/>
      <c r="M162" s="258"/>
      <c r="N162" s="259"/>
      <c r="O162" s="259"/>
      <c r="P162" s="259"/>
      <c r="Q162" s="259"/>
      <c r="R162" s="259"/>
      <c r="S162" s="259"/>
      <c r="T162" s="260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1" t="s">
        <v>160</v>
      </c>
      <c r="AU162" s="261" t="s">
        <v>81</v>
      </c>
      <c r="AV162" s="15" t="s">
        <v>79</v>
      </c>
      <c r="AW162" s="15" t="s">
        <v>33</v>
      </c>
      <c r="AX162" s="15" t="s">
        <v>71</v>
      </c>
      <c r="AY162" s="261" t="s">
        <v>124</v>
      </c>
    </row>
    <row r="163" s="13" customFormat="1">
      <c r="A163" s="13"/>
      <c r="B163" s="229"/>
      <c r="C163" s="230"/>
      <c r="D163" s="231" t="s">
        <v>160</v>
      </c>
      <c r="E163" s="232" t="s">
        <v>19</v>
      </c>
      <c r="F163" s="233" t="s">
        <v>521</v>
      </c>
      <c r="G163" s="230"/>
      <c r="H163" s="234">
        <v>1.25</v>
      </c>
      <c r="I163" s="235"/>
      <c r="J163" s="230"/>
      <c r="K163" s="230"/>
      <c r="L163" s="236"/>
      <c r="M163" s="237"/>
      <c r="N163" s="238"/>
      <c r="O163" s="238"/>
      <c r="P163" s="238"/>
      <c r="Q163" s="238"/>
      <c r="R163" s="238"/>
      <c r="S163" s="238"/>
      <c r="T163" s="23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0" t="s">
        <v>160</v>
      </c>
      <c r="AU163" s="240" t="s">
        <v>81</v>
      </c>
      <c r="AV163" s="13" t="s">
        <v>81</v>
      </c>
      <c r="AW163" s="13" t="s">
        <v>33</v>
      </c>
      <c r="AX163" s="13" t="s">
        <v>71</v>
      </c>
      <c r="AY163" s="240" t="s">
        <v>124</v>
      </c>
    </row>
    <row r="164" s="14" customFormat="1">
      <c r="A164" s="14"/>
      <c r="B164" s="241"/>
      <c r="C164" s="242"/>
      <c r="D164" s="231" t="s">
        <v>160</v>
      </c>
      <c r="E164" s="243" t="s">
        <v>19</v>
      </c>
      <c r="F164" s="244" t="s">
        <v>162</v>
      </c>
      <c r="G164" s="242"/>
      <c r="H164" s="245">
        <v>5.25</v>
      </c>
      <c r="I164" s="246"/>
      <c r="J164" s="242"/>
      <c r="K164" s="242"/>
      <c r="L164" s="247"/>
      <c r="M164" s="248"/>
      <c r="N164" s="249"/>
      <c r="O164" s="249"/>
      <c r="P164" s="249"/>
      <c r="Q164" s="249"/>
      <c r="R164" s="249"/>
      <c r="S164" s="249"/>
      <c r="T164" s="25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1" t="s">
        <v>160</v>
      </c>
      <c r="AU164" s="251" t="s">
        <v>81</v>
      </c>
      <c r="AV164" s="14" t="s">
        <v>130</v>
      </c>
      <c r="AW164" s="14" t="s">
        <v>33</v>
      </c>
      <c r="AX164" s="14" t="s">
        <v>79</v>
      </c>
      <c r="AY164" s="251" t="s">
        <v>124</v>
      </c>
    </row>
    <row r="165" s="12" customFormat="1" ht="25.92" customHeight="1">
      <c r="A165" s="12"/>
      <c r="B165" s="190"/>
      <c r="C165" s="191"/>
      <c r="D165" s="192" t="s">
        <v>70</v>
      </c>
      <c r="E165" s="193" t="s">
        <v>304</v>
      </c>
      <c r="F165" s="193" t="s">
        <v>522</v>
      </c>
      <c r="G165" s="191"/>
      <c r="H165" s="191"/>
      <c r="I165" s="194"/>
      <c r="J165" s="195">
        <f>BK165</f>
        <v>0</v>
      </c>
      <c r="K165" s="191"/>
      <c r="L165" s="196"/>
      <c r="M165" s="197"/>
      <c r="N165" s="198"/>
      <c r="O165" s="198"/>
      <c r="P165" s="199">
        <f>P166</f>
        <v>0</v>
      </c>
      <c r="Q165" s="198"/>
      <c r="R165" s="199">
        <f>R166</f>
        <v>0</v>
      </c>
      <c r="S165" s="198"/>
      <c r="T165" s="200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1" t="s">
        <v>136</v>
      </c>
      <c r="AT165" s="202" t="s">
        <v>70</v>
      </c>
      <c r="AU165" s="202" t="s">
        <v>71</v>
      </c>
      <c r="AY165" s="201" t="s">
        <v>124</v>
      </c>
      <c r="BK165" s="203">
        <f>BK166</f>
        <v>0</v>
      </c>
    </row>
    <row r="166" s="12" customFormat="1" ht="22.8" customHeight="1">
      <c r="A166" s="12"/>
      <c r="B166" s="190"/>
      <c r="C166" s="191"/>
      <c r="D166" s="192" t="s">
        <v>70</v>
      </c>
      <c r="E166" s="204" t="s">
        <v>523</v>
      </c>
      <c r="F166" s="204" t="s">
        <v>524</v>
      </c>
      <c r="G166" s="191"/>
      <c r="H166" s="191"/>
      <c r="I166" s="194"/>
      <c r="J166" s="205">
        <f>BK166</f>
        <v>0</v>
      </c>
      <c r="K166" s="191"/>
      <c r="L166" s="196"/>
      <c r="M166" s="197"/>
      <c r="N166" s="198"/>
      <c r="O166" s="198"/>
      <c r="P166" s="199">
        <f>P167</f>
        <v>0</v>
      </c>
      <c r="Q166" s="198"/>
      <c r="R166" s="199">
        <f>R167</f>
        <v>0</v>
      </c>
      <c r="S166" s="198"/>
      <c r="T166" s="200">
        <f>T167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1" t="s">
        <v>136</v>
      </c>
      <c r="AT166" s="202" t="s">
        <v>70</v>
      </c>
      <c r="AU166" s="202" t="s">
        <v>79</v>
      </c>
      <c r="AY166" s="201" t="s">
        <v>124</v>
      </c>
      <c r="BK166" s="203">
        <f>BK167</f>
        <v>0</v>
      </c>
    </row>
    <row r="167" s="2" customFormat="1" ht="16.5" customHeight="1">
      <c r="A167" s="40"/>
      <c r="B167" s="41"/>
      <c r="C167" s="206" t="s">
        <v>270</v>
      </c>
      <c r="D167" s="206" t="s">
        <v>127</v>
      </c>
      <c r="E167" s="207" t="s">
        <v>525</v>
      </c>
      <c r="F167" s="208" t="s">
        <v>526</v>
      </c>
      <c r="G167" s="209" t="s">
        <v>129</v>
      </c>
      <c r="H167" s="210">
        <v>1</v>
      </c>
      <c r="I167" s="211"/>
      <c r="J167" s="212">
        <f>ROUND(I167*H167,2)</f>
        <v>0</v>
      </c>
      <c r="K167" s="208" t="s">
        <v>19</v>
      </c>
      <c r="L167" s="46"/>
      <c r="M167" s="219" t="s">
        <v>19</v>
      </c>
      <c r="N167" s="220" t="s">
        <v>42</v>
      </c>
      <c r="O167" s="221"/>
      <c r="P167" s="222">
        <f>O167*H167</f>
        <v>0</v>
      </c>
      <c r="Q167" s="222">
        <v>0</v>
      </c>
      <c r="R167" s="222">
        <f>Q167*H167</f>
        <v>0</v>
      </c>
      <c r="S167" s="222">
        <v>0</v>
      </c>
      <c r="T167" s="223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360</v>
      </c>
      <c r="AT167" s="217" t="s">
        <v>127</v>
      </c>
      <c r="AU167" s="217" t="s">
        <v>81</v>
      </c>
      <c r="AY167" s="19" t="s">
        <v>124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79</v>
      </c>
      <c r="BK167" s="218">
        <f>ROUND(I167*H167,2)</f>
        <v>0</v>
      </c>
      <c r="BL167" s="19" t="s">
        <v>360</v>
      </c>
      <c r="BM167" s="217" t="s">
        <v>273</v>
      </c>
    </row>
    <row r="168" s="2" customFormat="1" ht="6.96" customHeight="1">
      <c r="A168" s="40"/>
      <c r="B168" s="61"/>
      <c r="C168" s="62"/>
      <c r="D168" s="62"/>
      <c r="E168" s="62"/>
      <c r="F168" s="62"/>
      <c r="G168" s="62"/>
      <c r="H168" s="62"/>
      <c r="I168" s="62"/>
      <c r="J168" s="62"/>
      <c r="K168" s="62"/>
      <c r="L168" s="46"/>
      <c r="M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</row>
  </sheetData>
  <sheetProtection sheet="1" autoFilter="0" formatColumns="0" formatRows="0" objects="1" scenarios="1" spinCount="100000" saltValue="kDfsKuW2DqZm5+JMHBYNVoU/Rpr0EoyaO4U99+GFCyiltW6agW+nr46OpzJnQXfeot8oNOYeEgLVUVRRXnsiKg==" hashValue="r2Pa6xYKVtMa6gRfdiOhRPASjYxpI5PeN9aaWFEIbUx8WRz/H2Z+Gzg96OC72y+VKjy8CRtGX3IniPwDACHAnw==" algorithmName="SHA-512" password="CC35"/>
  <autoFilter ref="C90:K167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4_01/611325101"/>
    <hyperlink ref="F100" r:id="rId2" display="https://podminky.urs.cz/item/CS_URS_2024_01/611325111"/>
    <hyperlink ref="F105" r:id="rId3" display="https://podminky.urs.cz/item/CS_URS_2024_01/612135101"/>
    <hyperlink ref="F112" r:id="rId4" display="https://podminky.urs.cz/item/CS_URS_2024_01/612325111"/>
    <hyperlink ref="F121" r:id="rId5" display="https://podminky.urs.cz/item/CS_URS_2024_01/974031142"/>
    <hyperlink ref="F137" r:id="rId6" display="https://podminky.urs.cz/item/CS_URS_2024_01/997013211"/>
    <hyperlink ref="F139" r:id="rId7" display="https://podminky.urs.cz/item/CS_URS_2024_01/997013501"/>
    <hyperlink ref="F141" r:id="rId8" display="https://podminky.urs.cz/item/CS_URS_2024_01/997013509"/>
    <hyperlink ref="F145" r:id="rId9" display="https://podminky.urs.cz/item/CS_URS_2024_01/997013631"/>
    <hyperlink ref="F148" r:id="rId10" display="https://podminky.urs.cz/item/CS_URS_2024_01/998018001"/>
    <hyperlink ref="F159" r:id="rId11" display="https://podminky.urs.cz/item/CS_URS_2024_01/784211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Revitalizace kašny J.M.Marků, Lanškroun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527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26. 6. 2024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ROUND((SUM(BE80:BE82)),  2)</f>
        <v>0</v>
      </c>
      <c r="G33" s="40"/>
      <c r="H33" s="40"/>
      <c r="I33" s="150">
        <v>0.20999999999999999</v>
      </c>
      <c r="J33" s="149">
        <f>ROUND(((SUM(BE80:BE82))*I33),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ROUND((SUM(BF80:BF82)),  2)</f>
        <v>0</v>
      </c>
      <c r="G34" s="40"/>
      <c r="H34" s="40"/>
      <c r="I34" s="150">
        <v>0.12</v>
      </c>
      <c r="J34" s="149">
        <f>ROUND(((SUM(BF80:BF82))*I34),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ROUND((SUM(BG80:BG82)),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ROUND((SUM(BH80:BH82)),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ROUND((SUM(BI80:BI82)),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Revitalizace kašny J.M.Marků, Lanškroun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021 - Restaurátorské práce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Lanškroun</v>
      </c>
      <c r="G52" s="42"/>
      <c r="H52" s="42"/>
      <c r="I52" s="34" t="s">
        <v>23</v>
      </c>
      <c r="J52" s="74" t="str">
        <f>IF(J12="","",J12)</f>
        <v>26. 6. 2024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Lanškroun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528</v>
      </c>
      <c r="E60" s="170"/>
      <c r="F60" s="170"/>
      <c r="G60" s="170"/>
      <c r="H60" s="170"/>
      <c r="I60" s="170"/>
      <c r="J60" s="171">
        <f>J81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3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6" s="2" customFormat="1" ht="6.96" customHeight="1">
      <c r="A66" s="40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4.96" customHeight="1">
      <c r="A67" s="40"/>
      <c r="B67" s="41"/>
      <c r="C67" s="25" t="s">
        <v>108</v>
      </c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2" customHeight="1">
      <c r="A69" s="40"/>
      <c r="B69" s="41"/>
      <c r="C69" s="34" t="s">
        <v>16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6.5" customHeight="1">
      <c r="A70" s="40"/>
      <c r="B70" s="41"/>
      <c r="C70" s="42"/>
      <c r="D70" s="42"/>
      <c r="E70" s="162" t="str">
        <f>E7</f>
        <v>Revitalizace kašny J.M.Marků, Lanškroun</v>
      </c>
      <c r="F70" s="34"/>
      <c r="G70" s="34"/>
      <c r="H70" s="34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98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71" t="str">
        <f>E9</f>
        <v>021 - Restaurátorské práce</v>
      </c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21</v>
      </c>
      <c r="D74" s="42"/>
      <c r="E74" s="42"/>
      <c r="F74" s="29" t="str">
        <f>F12</f>
        <v>Lanškroun</v>
      </c>
      <c r="G74" s="42"/>
      <c r="H74" s="42"/>
      <c r="I74" s="34" t="s">
        <v>23</v>
      </c>
      <c r="J74" s="74" t="str">
        <f>IF(J12="","",J12)</f>
        <v>26. 6. 2024</v>
      </c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5.15" customHeight="1">
      <c r="A76" s="40"/>
      <c r="B76" s="41"/>
      <c r="C76" s="34" t="s">
        <v>25</v>
      </c>
      <c r="D76" s="42"/>
      <c r="E76" s="42"/>
      <c r="F76" s="29" t="str">
        <f>E15</f>
        <v>Město Lanškroun</v>
      </c>
      <c r="G76" s="42"/>
      <c r="H76" s="42"/>
      <c r="I76" s="34" t="s">
        <v>31</v>
      </c>
      <c r="J76" s="38" t="str">
        <f>E21</f>
        <v xml:space="preserve"> 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29</v>
      </c>
      <c r="D77" s="42"/>
      <c r="E77" s="42"/>
      <c r="F77" s="29" t="str">
        <f>IF(E18="","",E18)</f>
        <v>Vyplň údaj</v>
      </c>
      <c r="G77" s="42"/>
      <c r="H77" s="42"/>
      <c r="I77" s="34" t="s">
        <v>34</v>
      </c>
      <c r="J77" s="38" t="str">
        <f>E24</f>
        <v xml:space="preserve"> 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0.32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1" customFormat="1" ht="29.28" customHeight="1">
      <c r="A79" s="179"/>
      <c r="B79" s="180"/>
      <c r="C79" s="181" t="s">
        <v>109</v>
      </c>
      <c r="D79" s="182" t="s">
        <v>56</v>
      </c>
      <c r="E79" s="182" t="s">
        <v>52</v>
      </c>
      <c r="F79" s="182" t="s">
        <v>53</v>
      </c>
      <c r="G79" s="182" t="s">
        <v>110</v>
      </c>
      <c r="H79" s="182" t="s">
        <v>111</v>
      </c>
      <c r="I79" s="182" t="s">
        <v>112</v>
      </c>
      <c r="J79" s="182" t="s">
        <v>102</v>
      </c>
      <c r="K79" s="183" t="s">
        <v>113</v>
      </c>
      <c r="L79" s="184"/>
      <c r="M79" s="94" t="s">
        <v>19</v>
      </c>
      <c r="N79" s="95" t="s">
        <v>41</v>
      </c>
      <c r="O79" s="95" t="s">
        <v>114</v>
      </c>
      <c r="P79" s="95" t="s">
        <v>115</v>
      </c>
      <c r="Q79" s="95" t="s">
        <v>116</v>
      </c>
      <c r="R79" s="95" t="s">
        <v>117</v>
      </c>
      <c r="S79" s="95" t="s">
        <v>118</v>
      </c>
      <c r="T79" s="96" t="s">
        <v>119</v>
      </c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</row>
    <row r="80" s="2" customFormat="1" ht="22.8" customHeight="1">
      <c r="A80" s="40"/>
      <c r="B80" s="41"/>
      <c r="C80" s="101" t="s">
        <v>120</v>
      </c>
      <c r="D80" s="42"/>
      <c r="E80" s="42"/>
      <c r="F80" s="42"/>
      <c r="G80" s="42"/>
      <c r="H80" s="42"/>
      <c r="I80" s="42"/>
      <c r="J80" s="185">
        <f>BK80</f>
        <v>0</v>
      </c>
      <c r="K80" s="42"/>
      <c r="L80" s="46"/>
      <c r="M80" s="97"/>
      <c r="N80" s="186"/>
      <c r="O80" s="98"/>
      <c r="P80" s="187">
        <f>P81</f>
        <v>0</v>
      </c>
      <c r="Q80" s="98"/>
      <c r="R80" s="187">
        <f>R81</f>
        <v>0</v>
      </c>
      <c r="S80" s="98"/>
      <c r="T80" s="188">
        <f>T81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T80" s="19" t="s">
        <v>70</v>
      </c>
      <c r="AU80" s="19" t="s">
        <v>103</v>
      </c>
      <c r="BK80" s="189">
        <f>BK81</f>
        <v>0</v>
      </c>
    </row>
    <row r="81" s="12" customFormat="1" ht="25.92" customHeight="1">
      <c r="A81" s="12"/>
      <c r="B81" s="190"/>
      <c r="C81" s="191"/>
      <c r="D81" s="192" t="s">
        <v>70</v>
      </c>
      <c r="E81" s="193" t="s">
        <v>529</v>
      </c>
      <c r="F81" s="193" t="s">
        <v>530</v>
      </c>
      <c r="G81" s="191"/>
      <c r="H81" s="191"/>
      <c r="I81" s="194"/>
      <c r="J81" s="195">
        <f>BK81</f>
        <v>0</v>
      </c>
      <c r="K81" s="191"/>
      <c r="L81" s="196"/>
      <c r="M81" s="197"/>
      <c r="N81" s="198"/>
      <c r="O81" s="198"/>
      <c r="P81" s="199">
        <f>P82</f>
        <v>0</v>
      </c>
      <c r="Q81" s="198"/>
      <c r="R81" s="199">
        <f>R82</f>
        <v>0</v>
      </c>
      <c r="S81" s="198"/>
      <c r="T81" s="200">
        <f>T82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1" t="s">
        <v>130</v>
      </c>
      <c r="AT81" s="202" t="s">
        <v>70</v>
      </c>
      <c r="AU81" s="202" t="s">
        <v>71</v>
      </c>
      <c r="AY81" s="201" t="s">
        <v>124</v>
      </c>
      <c r="BK81" s="203">
        <f>BK82</f>
        <v>0</v>
      </c>
    </row>
    <row r="82" s="2" customFormat="1" ht="16.5" customHeight="1">
      <c r="A82" s="40"/>
      <c r="B82" s="41"/>
      <c r="C82" s="206" t="s">
        <v>79</v>
      </c>
      <c r="D82" s="206" t="s">
        <v>127</v>
      </c>
      <c r="E82" s="207" t="s">
        <v>531</v>
      </c>
      <c r="F82" s="208" t="s">
        <v>532</v>
      </c>
      <c r="G82" s="209" t="s">
        <v>129</v>
      </c>
      <c r="H82" s="210">
        <v>1</v>
      </c>
      <c r="I82" s="211"/>
      <c r="J82" s="212">
        <f>ROUND(I82*H82,2)</f>
        <v>0</v>
      </c>
      <c r="K82" s="208" t="s">
        <v>19</v>
      </c>
      <c r="L82" s="46"/>
      <c r="M82" s="219" t="s">
        <v>19</v>
      </c>
      <c r="N82" s="220" t="s">
        <v>42</v>
      </c>
      <c r="O82" s="221"/>
      <c r="P82" s="222">
        <f>O82*H82</f>
        <v>0</v>
      </c>
      <c r="Q82" s="222">
        <v>0</v>
      </c>
      <c r="R82" s="222">
        <f>Q82*H82</f>
        <v>0</v>
      </c>
      <c r="S82" s="222">
        <v>0</v>
      </c>
      <c r="T82" s="223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17" t="s">
        <v>533</v>
      </c>
      <c r="AT82" s="217" t="s">
        <v>127</v>
      </c>
      <c r="AU82" s="217" t="s">
        <v>79</v>
      </c>
      <c r="AY82" s="19" t="s">
        <v>124</v>
      </c>
      <c r="BE82" s="218">
        <f>IF(N82="základní",J82,0)</f>
        <v>0</v>
      </c>
      <c r="BF82" s="218">
        <f>IF(N82="snížená",J82,0)</f>
        <v>0</v>
      </c>
      <c r="BG82" s="218">
        <f>IF(N82="zákl. přenesená",J82,0)</f>
        <v>0</v>
      </c>
      <c r="BH82" s="218">
        <f>IF(N82="sníž. přenesená",J82,0)</f>
        <v>0</v>
      </c>
      <c r="BI82" s="218">
        <f>IF(N82="nulová",J82,0)</f>
        <v>0</v>
      </c>
      <c r="BJ82" s="19" t="s">
        <v>79</v>
      </c>
      <c r="BK82" s="218">
        <f>ROUND(I82*H82,2)</f>
        <v>0</v>
      </c>
      <c r="BL82" s="19" t="s">
        <v>533</v>
      </c>
      <c r="BM82" s="217" t="s">
        <v>81</v>
      </c>
    </row>
    <row r="83" s="2" customFormat="1" ht="6.96" customHeight="1">
      <c r="A83" s="40"/>
      <c r="B83" s="61"/>
      <c r="C83" s="62"/>
      <c r="D83" s="62"/>
      <c r="E83" s="62"/>
      <c r="F83" s="62"/>
      <c r="G83" s="62"/>
      <c r="H83" s="62"/>
      <c r="I83" s="62"/>
      <c r="J83" s="62"/>
      <c r="K83" s="62"/>
      <c r="L83" s="46"/>
      <c r="M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</sheetData>
  <sheetProtection sheet="1" autoFilter="0" formatColumns="0" formatRows="0" objects="1" scenarios="1" spinCount="100000" saltValue="9UIGIqKGbL5mFNT/C4Uqo4XioexxdtJGr9H+qMEhqFL8eMNaZIf6awT6Uz+bPFucSrmgTVpBW+odCPIpokSDIw==" hashValue="IoR/qiqoQkFiHP1vBmYX+Z9QXsHQUpz9iy0gBCkH/cPxVA58rDYFqgKL6hxpOYpewLFJkgBiALZejj2ioBN4CA==" algorithmName="SHA-512" password="CC35"/>
  <autoFilter ref="C79:K82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Revitalizace kašny J.M.Marků, Lanškroun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534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26. 6. 2024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ROUND((SUM(BE87:BE202)),  2)</f>
        <v>0</v>
      </c>
      <c r="G33" s="40"/>
      <c r="H33" s="40"/>
      <c r="I33" s="150">
        <v>0.20999999999999999</v>
      </c>
      <c r="J33" s="149">
        <f>ROUND(((SUM(BE87:BE202))*I33),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ROUND((SUM(BF87:BF202)),  2)</f>
        <v>0</v>
      </c>
      <c r="G34" s="40"/>
      <c r="H34" s="40"/>
      <c r="I34" s="150">
        <v>0.12</v>
      </c>
      <c r="J34" s="149">
        <f>ROUND(((SUM(BF87:BF202))*I34),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ROUND((SUM(BG87:BG202)),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ROUND((SUM(BH87:BH202)),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ROUND((SUM(BI87:BI202)),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Revitalizace kašny J.M.Marků, Lanškroun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031 - Přípojky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Lanškroun</v>
      </c>
      <c r="G52" s="42"/>
      <c r="H52" s="42"/>
      <c r="I52" s="34" t="s">
        <v>23</v>
      </c>
      <c r="J52" s="74" t="str">
        <f>IF(J12="","",J12)</f>
        <v>26. 6. 2024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Lanškroun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141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142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535</v>
      </c>
      <c r="E62" s="176"/>
      <c r="F62" s="176"/>
      <c r="G62" s="176"/>
      <c r="H62" s="176"/>
      <c r="I62" s="176"/>
      <c r="J62" s="177">
        <f>J141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145</v>
      </c>
      <c r="E63" s="176"/>
      <c r="F63" s="176"/>
      <c r="G63" s="176"/>
      <c r="H63" s="176"/>
      <c r="I63" s="176"/>
      <c r="J63" s="177">
        <f>J149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536</v>
      </c>
      <c r="E64" s="176"/>
      <c r="F64" s="176"/>
      <c r="G64" s="176"/>
      <c r="H64" s="176"/>
      <c r="I64" s="176"/>
      <c r="J64" s="177">
        <f>J157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148</v>
      </c>
      <c r="E65" s="176"/>
      <c r="F65" s="176"/>
      <c r="G65" s="176"/>
      <c r="H65" s="176"/>
      <c r="I65" s="176"/>
      <c r="J65" s="177">
        <f>J162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149</v>
      </c>
      <c r="E66" s="176"/>
      <c r="F66" s="176"/>
      <c r="G66" s="176"/>
      <c r="H66" s="176"/>
      <c r="I66" s="176"/>
      <c r="J66" s="177">
        <f>J181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150</v>
      </c>
      <c r="E67" s="176"/>
      <c r="F67" s="176"/>
      <c r="G67" s="176"/>
      <c r="H67" s="176"/>
      <c r="I67" s="176"/>
      <c r="J67" s="177">
        <f>J200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108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Revitalizace kašny J.M.Marků, Lanškroun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98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031 - Přípojky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>Lanškroun</v>
      </c>
      <c r="G81" s="42"/>
      <c r="H81" s="42"/>
      <c r="I81" s="34" t="s">
        <v>23</v>
      </c>
      <c r="J81" s="74" t="str">
        <f>IF(J12="","",J12)</f>
        <v>26. 6. 2024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E15</f>
        <v>Město Lanškroun</v>
      </c>
      <c r="G83" s="42"/>
      <c r="H83" s="42"/>
      <c r="I83" s="34" t="s">
        <v>31</v>
      </c>
      <c r="J83" s="38" t="str">
        <f>E21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29</v>
      </c>
      <c r="D84" s="42"/>
      <c r="E84" s="42"/>
      <c r="F84" s="29" t="str">
        <f>IF(E18="","",E18)</f>
        <v>Vyplň údaj</v>
      </c>
      <c r="G84" s="42"/>
      <c r="H84" s="42"/>
      <c r="I84" s="34" t="s">
        <v>34</v>
      </c>
      <c r="J84" s="38" t="str">
        <f>E24</f>
        <v xml:space="preserve"> 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109</v>
      </c>
      <c r="D86" s="182" t="s">
        <v>56</v>
      </c>
      <c r="E86" s="182" t="s">
        <v>52</v>
      </c>
      <c r="F86" s="182" t="s">
        <v>53</v>
      </c>
      <c r="G86" s="182" t="s">
        <v>110</v>
      </c>
      <c r="H86" s="182" t="s">
        <v>111</v>
      </c>
      <c r="I86" s="182" t="s">
        <v>112</v>
      </c>
      <c r="J86" s="182" t="s">
        <v>102</v>
      </c>
      <c r="K86" s="183" t="s">
        <v>113</v>
      </c>
      <c r="L86" s="184"/>
      <c r="M86" s="94" t="s">
        <v>19</v>
      </c>
      <c r="N86" s="95" t="s">
        <v>41</v>
      </c>
      <c r="O86" s="95" t="s">
        <v>114</v>
      </c>
      <c r="P86" s="95" t="s">
        <v>115</v>
      </c>
      <c r="Q86" s="95" t="s">
        <v>116</v>
      </c>
      <c r="R86" s="95" t="s">
        <v>117</v>
      </c>
      <c r="S86" s="95" t="s">
        <v>118</v>
      </c>
      <c r="T86" s="96" t="s">
        <v>119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120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</f>
        <v>0</v>
      </c>
      <c r="Q87" s="98"/>
      <c r="R87" s="187">
        <f>R88</f>
        <v>67.528441309999991</v>
      </c>
      <c r="S87" s="98"/>
      <c r="T87" s="188">
        <f>T88</f>
        <v>33.044600000000003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70</v>
      </c>
      <c r="AU87" s="19" t="s">
        <v>103</v>
      </c>
      <c r="BK87" s="189">
        <f>BK88</f>
        <v>0</v>
      </c>
    </row>
    <row r="88" s="12" customFormat="1" ht="25.92" customHeight="1">
      <c r="A88" s="12"/>
      <c r="B88" s="190"/>
      <c r="C88" s="191"/>
      <c r="D88" s="192" t="s">
        <v>70</v>
      </c>
      <c r="E88" s="193" t="s">
        <v>151</v>
      </c>
      <c r="F88" s="193" t="s">
        <v>152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P89+P141+P149+P157+P162+P181+P200</f>
        <v>0</v>
      </c>
      <c r="Q88" s="198"/>
      <c r="R88" s="199">
        <f>R89+R141+R149+R157+R162+R181+R200</f>
        <v>67.528441309999991</v>
      </c>
      <c r="S88" s="198"/>
      <c r="T88" s="200">
        <f>T89+T141+T149+T157+T162+T181+T200</f>
        <v>33.044600000000003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79</v>
      </c>
      <c r="AT88" s="202" t="s">
        <v>70</v>
      </c>
      <c r="AU88" s="202" t="s">
        <v>71</v>
      </c>
      <c r="AY88" s="201" t="s">
        <v>124</v>
      </c>
      <c r="BK88" s="203">
        <f>BK89+BK141+BK149+BK157+BK162+BK181+BK200</f>
        <v>0</v>
      </c>
    </row>
    <row r="89" s="12" customFormat="1" ht="22.8" customHeight="1">
      <c r="A89" s="12"/>
      <c r="B89" s="190"/>
      <c r="C89" s="191"/>
      <c r="D89" s="192" t="s">
        <v>70</v>
      </c>
      <c r="E89" s="204" t="s">
        <v>79</v>
      </c>
      <c r="F89" s="204" t="s">
        <v>153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SUM(P90:P140)</f>
        <v>0</v>
      </c>
      <c r="Q89" s="198"/>
      <c r="R89" s="199">
        <f>SUM(R90:R140)</f>
        <v>37.299999999999997</v>
      </c>
      <c r="S89" s="198"/>
      <c r="T89" s="200">
        <f>SUM(T90:T140)</f>
        <v>33.000700000000002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79</v>
      </c>
      <c r="AT89" s="202" t="s">
        <v>70</v>
      </c>
      <c r="AU89" s="202" t="s">
        <v>79</v>
      </c>
      <c r="AY89" s="201" t="s">
        <v>124</v>
      </c>
      <c r="BK89" s="203">
        <f>SUM(BK90:BK140)</f>
        <v>0</v>
      </c>
    </row>
    <row r="90" s="2" customFormat="1" ht="33" customHeight="1">
      <c r="A90" s="40"/>
      <c r="B90" s="41"/>
      <c r="C90" s="206" t="s">
        <v>79</v>
      </c>
      <c r="D90" s="206" t="s">
        <v>127</v>
      </c>
      <c r="E90" s="207" t="s">
        <v>154</v>
      </c>
      <c r="F90" s="208" t="s">
        <v>155</v>
      </c>
      <c r="G90" s="209" t="s">
        <v>156</v>
      </c>
      <c r="H90" s="210">
        <v>33.100000000000001</v>
      </c>
      <c r="I90" s="211"/>
      <c r="J90" s="212">
        <f>ROUND(I90*H90,2)</f>
        <v>0</v>
      </c>
      <c r="K90" s="208" t="s">
        <v>157</v>
      </c>
      <c r="L90" s="46"/>
      <c r="M90" s="213" t="s">
        <v>19</v>
      </c>
      <c r="N90" s="214" t="s">
        <v>42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0.41699999999999998</v>
      </c>
      <c r="T90" s="216">
        <f>S90*H90</f>
        <v>13.8027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130</v>
      </c>
      <c r="AT90" s="217" t="s">
        <v>127</v>
      </c>
      <c r="AU90" s="217" t="s">
        <v>81</v>
      </c>
      <c r="AY90" s="19" t="s">
        <v>124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79</v>
      </c>
      <c r="BK90" s="218">
        <f>ROUND(I90*H90,2)</f>
        <v>0</v>
      </c>
      <c r="BL90" s="19" t="s">
        <v>130</v>
      </c>
      <c r="BM90" s="217" t="s">
        <v>81</v>
      </c>
    </row>
    <row r="91" s="2" customFormat="1">
      <c r="A91" s="40"/>
      <c r="B91" s="41"/>
      <c r="C91" s="42"/>
      <c r="D91" s="224" t="s">
        <v>158</v>
      </c>
      <c r="E91" s="42"/>
      <c r="F91" s="225" t="s">
        <v>159</v>
      </c>
      <c r="G91" s="42"/>
      <c r="H91" s="42"/>
      <c r="I91" s="226"/>
      <c r="J91" s="42"/>
      <c r="K91" s="42"/>
      <c r="L91" s="46"/>
      <c r="M91" s="227"/>
      <c r="N91" s="228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158</v>
      </c>
      <c r="AU91" s="19" t="s">
        <v>81</v>
      </c>
    </row>
    <row r="92" s="13" customFormat="1">
      <c r="A92" s="13"/>
      <c r="B92" s="229"/>
      <c r="C92" s="230"/>
      <c r="D92" s="231" t="s">
        <v>160</v>
      </c>
      <c r="E92" s="232" t="s">
        <v>19</v>
      </c>
      <c r="F92" s="233" t="s">
        <v>537</v>
      </c>
      <c r="G92" s="230"/>
      <c r="H92" s="234">
        <v>14.1</v>
      </c>
      <c r="I92" s="235"/>
      <c r="J92" s="230"/>
      <c r="K92" s="230"/>
      <c r="L92" s="236"/>
      <c r="M92" s="237"/>
      <c r="N92" s="238"/>
      <c r="O92" s="238"/>
      <c r="P92" s="238"/>
      <c r="Q92" s="238"/>
      <c r="R92" s="238"/>
      <c r="S92" s="238"/>
      <c r="T92" s="239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0" t="s">
        <v>160</v>
      </c>
      <c r="AU92" s="240" t="s">
        <v>81</v>
      </c>
      <c r="AV92" s="13" t="s">
        <v>81</v>
      </c>
      <c r="AW92" s="13" t="s">
        <v>33</v>
      </c>
      <c r="AX92" s="13" t="s">
        <v>71</v>
      </c>
      <c r="AY92" s="240" t="s">
        <v>124</v>
      </c>
    </row>
    <row r="93" s="13" customFormat="1">
      <c r="A93" s="13"/>
      <c r="B93" s="229"/>
      <c r="C93" s="230"/>
      <c r="D93" s="231" t="s">
        <v>160</v>
      </c>
      <c r="E93" s="232" t="s">
        <v>19</v>
      </c>
      <c r="F93" s="233" t="s">
        <v>538</v>
      </c>
      <c r="G93" s="230"/>
      <c r="H93" s="234">
        <v>9.8000000000000007</v>
      </c>
      <c r="I93" s="235"/>
      <c r="J93" s="230"/>
      <c r="K93" s="230"/>
      <c r="L93" s="236"/>
      <c r="M93" s="237"/>
      <c r="N93" s="238"/>
      <c r="O93" s="238"/>
      <c r="P93" s="238"/>
      <c r="Q93" s="238"/>
      <c r="R93" s="238"/>
      <c r="S93" s="238"/>
      <c r="T93" s="239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0" t="s">
        <v>160</v>
      </c>
      <c r="AU93" s="240" t="s">
        <v>81</v>
      </c>
      <c r="AV93" s="13" t="s">
        <v>81</v>
      </c>
      <c r="AW93" s="13" t="s">
        <v>33</v>
      </c>
      <c r="AX93" s="13" t="s">
        <v>71</v>
      </c>
      <c r="AY93" s="240" t="s">
        <v>124</v>
      </c>
    </row>
    <row r="94" s="13" customFormat="1">
      <c r="A94" s="13"/>
      <c r="B94" s="229"/>
      <c r="C94" s="230"/>
      <c r="D94" s="231" t="s">
        <v>160</v>
      </c>
      <c r="E94" s="232" t="s">
        <v>19</v>
      </c>
      <c r="F94" s="233" t="s">
        <v>539</v>
      </c>
      <c r="G94" s="230"/>
      <c r="H94" s="234">
        <v>9.1999999999999993</v>
      </c>
      <c r="I94" s="235"/>
      <c r="J94" s="230"/>
      <c r="K94" s="230"/>
      <c r="L94" s="236"/>
      <c r="M94" s="237"/>
      <c r="N94" s="238"/>
      <c r="O94" s="238"/>
      <c r="P94" s="238"/>
      <c r="Q94" s="238"/>
      <c r="R94" s="238"/>
      <c r="S94" s="238"/>
      <c r="T94" s="239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0" t="s">
        <v>160</v>
      </c>
      <c r="AU94" s="240" t="s">
        <v>81</v>
      </c>
      <c r="AV94" s="13" t="s">
        <v>81</v>
      </c>
      <c r="AW94" s="13" t="s">
        <v>33</v>
      </c>
      <c r="AX94" s="13" t="s">
        <v>71</v>
      </c>
      <c r="AY94" s="240" t="s">
        <v>124</v>
      </c>
    </row>
    <row r="95" s="14" customFormat="1">
      <c r="A95" s="14"/>
      <c r="B95" s="241"/>
      <c r="C95" s="242"/>
      <c r="D95" s="231" t="s">
        <v>160</v>
      </c>
      <c r="E95" s="243" t="s">
        <v>19</v>
      </c>
      <c r="F95" s="244" t="s">
        <v>162</v>
      </c>
      <c r="G95" s="242"/>
      <c r="H95" s="245">
        <v>33.100000000000001</v>
      </c>
      <c r="I95" s="246"/>
      <c r="J95" s="242"/>
      <c r="K95" s="242"/>
      <c r="L95" s="247"/>
      <c r="M95" s="248"/>
      <c r="N95" s="249"/>
      <c r="O95" s="249"/>
      <c r="P95" s="249"/>
      <c r="Q95" s="249"/>
      <c r="R95" s="249"/>
      <c r="S95" s="249"/>
      <c r="T95" s="250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1" t="s">
        <v>160</v>
      </c>
      <c r="AU95" s="251" t="s">
        <v>81</v>
      </c>
      <c r="AV95" s="14" t="s">
        <v>130</v>
      </c>
      <c r="AW95" s="14" t="s">
        <v>33</v>
      </c>
      <c r="AX95" s="14" t="s">
        <v>79</v>
      </c>
      <c r="AY95" s="251" t="s">
        <v>124</v>
      </c>
    </row>
    <row r="96" s="2" customFormat="1" ht="33" customHeight="1">
      <c r="A96" s="40"/>
      <c r="B96" s="41"/>
      <c r="C96" s="206" t="s">
        <v>81</v>
      </c>
      <c r="D96" s="206" t="s">
        <v>127</v>
      </c>
      <c r="E96" s="207" t="s">
        <v>168</v>
      </c>
      <c r="F96" s="208" t="s">
        <v>169</v>
      </c>
      <c r="G96" s="209" t="s">
        <v>156</v>
      </c>
      <c r="H96" s="210">
        <v>33.100000000000001</v>
      </c>
      <c r="I96" s="211"/>
      <c r="J96" s="212">
        <f>ROUND(I96*H96,2)</f>
        <v>0</v>
      </c>
      <c r="K96" s="208" t="s">
        <v>157</v>
      </c>
      <c r="L96" s="46"/>
      <c r="M96" s="213" t="s">
        <v>19</v>
      </c>
      <c r="N96" s="214" t="s">
        <v>42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0.57999999999999996</v>
      </c>
      <c r="T96" s="216">
        <f>S96*H96</f>
        <v>19.198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130</v>
      </c>
      <c r="AT96" s="217" t="s">
        <v>127</v>
      </c>
      <c r="AU96" s="217" t="s">
        <v>81</v>
      </c>
      <c r="AY96" s="19" t="s">
        <v>124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79</v>
      </c>
      <c r="BK96" s="218">
        <f>ROUND(I96*H96,2)</f>
        <v>0</v>
      </c>
      <c r="BL96" s="19" t="s">
        <v>130</v>
      </c>
      <c r="BM96" s="217" t="s">
        <v>130</v>
      </c>
    </row>
    <row r="97" s="2" customFormat="1">
      <c r="A97" s="40"/>
      <c r="B97" s="41"/>
      <c r="C97" s="42"/>
      <c r="D97" s="224" t="s">
        <v>158</v>
      </c>
      <c r="E97" s="42"/>
      <c r="F97" s="225" t="s">
        <v>170</v>
      </c>
      <c r="G97" s="42"/>
      <c r="H97" s="42"/>
      <c r="I97" s="226"/>
      <c r="J97" s="42"/>
      <c r="K97" s="42"/>
      <c r="L97" s="46"/>
      <c r="M97" s="227"/>
      <c r="N97" s="228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158</v>
      </c>
      <c r="AU97" s="19" t="s">
        <v>81</v>
      </c>
    </row>
    <row r="98" s="13" customFormat="1">
      <c r="A98" s="13"/>
      <c r="B98" s="229"/>
      <c r="C98" s="230"/>
      <c r="D98" s="231" t="s">
        <v>160</v>
      </c>
      <c r="E98" s="232" t="s">
        <v>19</v>
      </c>
      <c r="F98" s="233" t="s">
        <v>537</v>
      </c>
      <c r="G98" s="230"/>
      <c r="H98" s="234">
        <v>14.1</v>
      </c>
      <c r="I98" s="235"/>
      <c r="J98" s="230"/>
      <c r="K98" s="230"/>
      <c r="L98" s="236"/>
      <c r="M98" s="237"/>
      <c r="N98" s="238"/>
      <c r="O98" s="238"/>
      <c r="P98" s="238"/>
      <c r="Q98" s="238"/>
      <c r="R98" s="238"/>
      <c r="S98" s="238"/>
      <c r="T98" s="239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0" t="s">
        <v>160</v>
      </c>
      <c r="AU98" s="240" t="s">
        <v>81</v>
      </c>
      <c r="AV98" s="13" t="s">
        <v>81</v>
      </c>
      <c r="AW98" s="13" t="s">
        <v>33</v>
      </c>
      <c r="AX98" s="13" t="s">
        <v>71</v>
      </c>
      <c r="AY98" s="240" t="s">
        <v>124</v>
      </c>
    </row>
    <row r="99" s="13" customFormat="1">
      <c r="A99" s="13"/>
      <c r="B99" s="229"/>
      <c r="C99" s="230"/>
      <c r="D99" s="231" t="s">
        <v>160</v>
      </c>
      <c r="E99" s="232" t="s">
        <v>19</v>
      </c>
      <c r="F99" s="233" t="s">
        <v>538</v>
      </c>
      <c r="G99" s="230"/>
      <c r="H99" s="234">
        <v>9.8000000000000007</v>
      </c>
      <c r="I99" s="235"/>
      <c r="J99" s="230"/>
      <c r="K99" s="230"/>
      <c r="L99" s="236"/>
      <c r="M99" s="237"/>
      <c r="N99" s="238"/>
      <c r="O99" s="238"/>
      <c r="P99" s="238"/>
      <c r="Q99" s="238"/>
      <c r="R99" s="238"/>
      <c r="S99" s="238"/>
      <c r="T99" s="239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0" t="s">
        <v>160</v>
      </c>
      <c r="AU99" s="240" t="s">
        <v>81</v>
      </c>
      <c r="AV99" s="13" t="s">
        <v>81</v>
      </c>
      <c r="AW99" s="13" t="s">
        <v>33</v>
      </c>
      <c r="AX99" s="13" t="s">
        <v>71</v>
      </c>
      <c r="AY99" s="240" t="s">
        <v>124</v>
      </c>
    </row>
    <row r="100" s="13" customFormat="1">
      <c r="A100" s="13"/>
      <c r="B100" s="229"/>
      <c r="C100" s="230"/>
      <c r="D100" s="231" t="s">
        <v>160</v>
      </c>
      <c r="E100" s="232" t="s">
        <v>19</v>
      </c>
      <c r="F100" s="233" t="s">
        <v>539</v>
      </c>
      <c r="G100" s="230"/>
      <c r="H100" s="234">
        <v>9.1999999999999993</v>
      </c>
      <c r="I100" s="235"/>
      <c r="J100" s="230"/>
      <c r="K100" s="230"/>
      <c r="L100" s="236"/>
      <c r="M100" s="237"/>
      <c r="N100" s="238"/>
      <c r="O100" s="238"/>
      <c r="P100" s="238"/>
      <c r="Q100" s="238"/>
      <c r="R100" s="238"/>
      <c r="S100" s="238"/>
      <c r="T100" s="239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0" t="s">
        <v>160</v>
      </c>
      <c r="AU100" s="240" t="s">
        <v>81</v>
      </c>
      <c r="AV100" s="13" t="s">
        <v>81</v>
      </c>
      <c r="AW100" s="13" t="s">
        <v>33</v>
      </c>
      <c r="AX100" s="13" t="s">
        <v>71</v>
      </c>
      <c r="AY100" s="240" t="s">
        <v>124</v>
      </c>
    </row>
    <row r="101" s="14" customFormat="1">
      <c r="A101" s="14"/>
      <c r="B101" s="241"/>
      <c r="C101" s="242"/>
      <c r="D101" s="231" t="s">
        <v>160</v>
      </c>
      <c r="E101" s="243" t="s">
        <v>19</v>
      </c>
      <c r="F101" s="244" t="s">
        <v>162</v>
      </c>
      <c r="G101" s="242"/>
      <c r="H101" s="245">
        <v>33.100000000000001</v>
      </c>
      <c r="I101" s="246"/>
      <c r="J101" s="242"/>
      <c r="K101" s="242"/>
      <c r="L101" s="247"/>
      <c r="M101" s="248"/>
      <c r="N101" s="249"/>
      <c r="O101" s="249"/>
      <c r="P101" s="249"/>
      <c r="Q101" s="249"/>
      <c r="R101" s="249"/>
      <c r="S101" s="249"/>
      <c r="T101" s="250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1" t="s">
        <v>160</v>
      </c>
      <c r="AU101" s="251" t="s">
        <v>81</v>
      </c>
      <c r="AV101" s="14" t="s">
        <v>130</v>
      </c>
      <c r="AW101" s="14" t="s">
        <v>33</v>
      </c>
      <c r="AX101" s="14" t="s">
        <v>79</v>
      </c>
      <c r="AY101" s="251" t="s">
        <v>124</v>
      </c>
    </row>
    <row r="102" s="2" customFormat="1" ht="24.15" customHeight="1">
      <c r="A102" s="40"/>
      <c r="B102" s="41"/>
      <c r="C102" s="206" t="s">
        <v>136</v>
      </c>
      <c r="D102" s="206" t="s">
        <v>127</v>
      </c>
      <c r="E102" s="207" t="s">
        <v>175</v>
      </c>
      <c r="F102" s="208" t="s">
        <v>176</v>
      </c>
      <c r="G102" s="209" t="s">
        <v>177</v>
      </c>
      <c r="H102" s="210">
        <v>8.4600000000000009</v>
      </c>
      <c r="I102" s="211"/>
      <c r="J102" s="212">
        <f>ROUND(I102*H102,2)</f>
        <v>0</v>
      </c>
      <c r="K102" s="208" t="s">
        <v>157</v>
      </c>
      <c r="L102" s="46"/>
      <c r="M102" s="213" t="s">
        <v>19</v>
      </c>
      <c r="N102" s="214" t="s">
        <v>42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130</v>
      </c>
      <c r="AT102" s="217" t="s">
        <v>127</v>
      </c>
      <c r="AU102" s="217" t="s">
        <v>81</v>
      </c>
      <c r="AY102" s="19" t="s">
        <v>124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79</v>
      </c>
      <c r="BK102" s="218">
        <f>ROUND(I102*H102,2)</f>
        <v>0</v>
      </c>
      <c r="BL102" s="19" t="s">
        <v>130</v>
      </c>
      <c r="BM102" s="217" t="s">
        <v>139</v>
      </c>
    </row>
    <row r="103" s="2" customFormat="1">
      <c r="A103" s="40"/>
      <c r="B103" s="41"/>
      <c r="C103" s="42"/>
      <c r="D103" s="224" t="s">
        <v>158</v>
      </c>
      <c r="E103" s="42"/>
      <c r="F103" s="225" t="s">
        <v>179</v>
      </c>
      <c r="G103" s="42"/>
      <c r="H103" s="42"/>
      <c r="I103" s="226"/>
      <c r="J103" s="42"/>
      <c r="K103" s="42"/>
      <c r="L103" s="46"/>
      <c r="M103" s="227"/>
      <c r="N103" s="228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158</v>
      </c>
      <c r="AU103" s="19" t="s">
        <v>81</v>
      </c>
    </row>
    <row r="104" s="13" customFormat="1">
      <c r="A104" s="13"/>
      <c r="B104" s="229"/>
      <c r="C104" s="230"/>
      <c r="D104" s="231" t="s">
        <v>160</v>
      </c>
      <c r="E104" s="232" t="s">
        <v>19</v>
      </c>
      <c r="F104" s="233" t="s">
        <v>540</v>
      </c>
      <c r="G104" s="230"/>
      <c r="H104" s="234">
        <v>8.4600000000000009</v>
      </c>
      <c r="I104" s="235"/>
      <c r="J104" s="230"/>
      <c r="K104" s="230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160</v>
      </c>
      <c r="AU104" s="240" t="s">
        <v>81</v>
      </c>
      <c r="AV104" s="13" t="s">
        <v>81</v>
      </c>
      <c r="AW104" s="13" t="s">
        <v>33</v>
      </c>
      <c r="AX104" s="13" t="s">
        <v>71</v>
      </c>
      <c r="AY104" s="240" t="s">
        <v>124</v>
      </c>
    </row>
    <row r="105" s="14" customFormat="1">
      <c r="A105" s="14"/>
      <c r="B105" s="241"/>
      <c r="C105" s="242"/>
      <c r="D105" s="231" t="s">
        <v>160</v>
      </c>
      <c r="E105" s="243" t="s">
        <v>19</v>
      </c>
      <c r="F105" s="244" t="s">
        <v>162</v>
      </c>
      <c r="G105" s="242"/>
      <c r="H105" s="245">
        <v>8.4600000000000009</v>
      </c>
      <c r="I105" s="246"/>
      <c r="J105" s="242"/>
      <c r="K105" s="242"/>
      <c r="L105" s="247"/>
      <c r="M105" s="248"/>
      <c r="N105" s="249"/>
      <c r="O105" s="249"/>
      <c r="P105" s="249"/>
      <c r="Q105" s="249"/>
      <c r="R105" s="249"/>
      <c r="S105" s="249"/>
      <c r="T105" s="250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1" t="s">
        <v>160</v>
      </c>
      <c r="AU105" s="251" t="s">
        <v>81</v>
      </c>
      <c r="AV105" s="14" t="s">
        <v>130</v>
      </c>
      <c r="AW105" s="14" t="s">
        <v>33</v>
      </c>
      <c r="AX105" s="14" t="s">
        <v>79</v>
      </c>
      <c r="AY105" s="251" t="s">
        <v>124</v>
      </c>
    </row>
    <row r="106" s="2" customFormat="1" ht="24.15" customHeight="1">
      <c r="A106" s="40"/>
      <c r="B106" s="41"/>
      <c r="C106" s="206" t="s">
        <v>130</v>
      </c>
      <c r="D106" s="206" t="s">
        <v>127</v>
      </c>
      <c r="E106" s="207" t="s">
        <v>541</v>
      </c>
      <c r="F106" s="208" t="s">
        <v>542</v>
      </c>
      <c r="G106" s="209" t="s">
        <v>177</v>
      </c>
      <c r="H106" s="210">
        <v>12.893000000000001</v>
      </c>
      <c r="I106" s="211"/>
      <c r="J106" s="212">
        <f>ROUND(I106*H106,2)</f>
        <v>0</v>
      </c>
      <c r="K106" s="208" t="s">
        <v>157</v>
      </c>
      <c r="L106" s="46"/>
      <c r="M106" s="213" t="s">
        <v>19</v>
      </c>
      <c r="N106" s="214" t="s">
        <v>42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130</v>
      </c>
      <c r="AT106" s="217" t="s">
        <v>127</v>
      </c>
      <c r="AU106" s="217" t="s">
        <v>81</v>
      </c>
      <c r="AY106" s="19" t="s">
        <v>124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79</v>
      </c>
      <c r="BK106" s="218">
        <f>ROUND(I106*H106,2)</f>
        <v>0</v>
      </c>
      <c r="BL106" s="19" t="s">
        <v>130</v>
      </c>
      <c r="BM106" s="217" t="s">
        <v>178</v>
      </c>
    </row>
    <row r="107" s="2" customFormat="1">
      <c r="A107" s="40"/>
      <c r="B107" s="41"/>
      <c r="C107" s="42"/>
      <c r="D107" s="224" t="s">
        <v>158</v>
      </c>
      <c r="E107" s="42"/>
      <c r="F107" s="225" t="s">
        <v>543</v>
      </c>
      <c r="G107" s="42"/>
      <c r="H107" s="42"/>
      <c r="I107" s="226"/>
      <c r="J107" s="42"/>
      <c r="K107" s="42"/>
      <c r="L107" s="46"/>
      <c r="M107" s="227"/>
      <c r="N107" s="228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158</v>
      </c>
      <c r="AU107" s="19" t="s">
        <v>81</v>
      </c>
    </row>
    <row r="108" s="13" customFormat="1">
      <c r="A108" s="13"/>
      <c r="B108" s="229"/>
      <c r="C108" s="230"/>
      <c r="D108" s="231" t="s">
        <v>160</v>
      </c>
      <c r="E108" s="232" t="s">
        <v>19</v>
      </c>
      <c r="F108" s="233" t="s">
        <v>544</v>
      </c>
      <c r="G108" s="230"/>
      <c r="H108" s="234">
        <v>5.5129999999999999</v>
      </c>
      <c r="I108" s="235"/>
      <c r="J108" s="230"/>
      <c r="K108" s="230"/>
      <c r="L108" s="236"/>
      <c r="M108" s="237"/>
      <c r="N108" s="238"/>
      <c r="O108" s="238"/>
      <c r="P108" s="238"/>
      <c r="Q108" s="238"/>
      <c r="R108" s="238"/>
      <c r="S108" s="238"/>
      <c r="T108" s="23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0" t="s">
        <v>160</v>
      </c>
      <c r="AU108" s="240" t="s">
        <v>81</v>
      </c>
      <c r="AV108" s="13" t="s">
        <v>81</v>
      </c>
      <c r="AW108" s="13" t="s">
        <v>33</v>
      </c>
      <c r="AX108" s="13" t="s">
        <v>71</v>
      </c>
      <c r="AY108" s="240" t="s">
        <v>124</v>
      </c>
    </row>
    <row r="109" s="13" customFormat="1">
      <c r="A109" s="13"/>
      <c r="B109" s="229"/>
      <c r="C109" s="230"/>
      <c r="D109" s="231" t="s">
        <v>160</v>
      </c>
      <c r="E109" s="232" t="s">
        <v>19</v>
      </c>
      <c r="F109" s="233" t="s">
        <v>545</v>
      </c>
      <c r="G109" s="230"/>
      <c r="H109" s="234">
        <v>5.4000000000000004</v>
      </c>
      <c r="I109" s="235"/>
      <c r="J109" s="230"/>
      <c r="K109" s="230"/>
      <c r="L109" s="236"/>
      <c r="M109" s="237"/>
      <c r="N109" s="238"/>
      <c r="O109" s="238"/>
      <c r="P109" s="238"/>
      <c r="Q109" s="238"/>
      <c r="R109" s="238"/>
      <c r="S109" s="238"/>
      <c r="T109" s="23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0" t="s">
        <v>160</v>
      </c>
      <c r="AU109" s="240" t="s">
        <v>81</v>
      </c>
      <c r="AV109" s="13" t="s">
        <v>81</v>
      </c>
      <c r="AW109" s="13" t="s">
        <v>33</v>
      </c>
      <c r="AX109" s="13" t="s">
        <v>71</v>
      </c>
      <c r="AY109" s="240" t="s">
        <v>124</v>
      </c>
    </row>
    <row r="110" s="13" customFormat="1">
      <c r="A110" s="13"/>
      <c r="B110" s="229"/>
      <c r="C110" s="230"/>
      <c r="D110" s="231" t="s">
        <v>160</v>
      </c>
      <c r="E110" s="232" t="s">
        <v>19</v>
      </c>
      <c r="F110" s="233" t="s">
        <v>546</v>
      </c>
      <c r="G110" s="230"/>
      <c r="H110" s="234">
        <v>1.98</v>
      </c>
      <c r="I110" s="235"/>
      <c r="J110" s="230"/>
      <c r="K110" s="230"/>
      <c r="L110" s="236"/>
      <c r="M110" s="237"/>
      <c r="N110" s="238"/>
      <c r="O110" s="238"/>
      <c r="P110" s="238"/>
      <c r="Q110" s="238"/>
      <c r="R110" s="238"/>
      <c r="S110" s="238"/>
      <c r="T110" s="23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0" t="s">
        <v>160</v>
      </c>
      <c r="AU110" s="240" t="s">
        <v>81</v>
      </c>
      <c r="AV110" s="13" t="s">
        <v>81</v>
      </c>
      <c r="AW110" s="13" t="s">
        <v>33</v>
      </c>
      <c r="AX110" s="13" t="s">
        <v>71</v>
      </c>
      <c r="AY110" s="240" t="s">
        <v>124</v>
      </c>
    </row>
    <row r="111" s="14" customFormat="1">
      <c r="A111" s="14"/>
      <c r="B111" s="241"/>
      <c r="C111" s="242"/>
      <c r="D111" s="231" t="s">
        <v>160</v>
      </c>
      <c r="E111" s="243" t="s">
        <v>19</v>
      </c>
      <c r="F111" s="244" t="s">
        <v>162</v>
      </c>
      <c r="G111" s="242"/>
      <c r="H111" s="245">
        <v>12.893000000000001</v>
      </c>
      <c r="I111" s="246"/>
      <c r="J111" s="242"/>
      <c r="K111" s="242"/>
      <c r="L111" s="247"/>
      <c r="M111" s="248"/>
      <c r="N111" s="249"/>
      <c r="O111" s="249"/>
      <c r="P111" s="249"/>
      <c r="Q111" s="249"/>
      <c r="R111" s="249"/>
      <c r="S111" s="249"/>
      <c r="T111" s="250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1" t="s">
        <v>160</v>
      </c>
      <c r="AU111" s="251" t="s">
        <v>81</v>
      </c>
      <c r="AV111" s="14" t="s">
        <v>130</v>
      </c>
      <c r="AW111" s="14" t="s">
        <v>33</v>
      </c>
      <c r="AX111" s="14" t="s">
        <v>79</v>
      </c>
      <c r="AY111" s="251" t="s">
        <v>124</v>
      </c>
    </row>
    <row r="112" s="2" customFormat="1" ht="37.8" customHeight="1">
      <c r="A112" s="40"/>
      <c r="B112" s="41"/>
      <c r="C112" s="206" t="s">
        <v>123</v>
      </c>
      <c r="D112" s="206" t="s">
        <v>127</v>
      </c>
      <c r="E112" s="207" t="s">
        <v>196</v>
      </c>
      <c r="F112" s="208" t="s">
        <v>197</v>
      </c>
      <c r="G112" s="209" t="s">
        <v>177</v>
      </c>
      <c r="H112" s="210">
        <v>21.353000000000002</v>
      </c>
      <c r="I112" s="211"/>
      <c r="J112" s="212">
        <f>ROUND(I112*H112,2)</f>
        <v>0</v>
      </c>
      <c r="K112" s="208" t="s">
        <v>157</v>
      </c>
      <c r="L112" s="46"/>
      <c r="M112" s="213" t="s">
        <v>19</v>
      </c>
      <c r="N112" s="214" t="s">
        <v>42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130</v>
      </c>
      <c r="AT112" s="217" t="s">
        <v>127</v>
      </c>
      <c r="AU112" s="217" t="s">
        <v>81</v>
      </c>
      <c r="AY112" s="19" t="s">
        <v>124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79</v>
      </c>
      <c r="BK112" s="218">
        <f>ROUND(I112*H112,2)</f>
        <v>0</v>
      </c>
      <c r="BL112" s="19" t="s">
        <v>130</v>
      </c>
      <c r="BM112" s="217" t="s">
        <v>186</v>
      </c>
    </row>
    <row r="113" s="2" customFormat="1">
      <c r="A113" s="40"/>
      <c r="B113" s="41"/>
      <c r="C113" s="42"/>
      <c r="D113" s="224" t="s">
        <v>158</v>
      </c>
      <c r="E113" s="42"/>
      <c r="F113" s="225" t="s">
        <v>199</v>
      </c>
      <c r="G113" s="42"/>
      <c r="H113" s="42"/>
      <c r="I113" s="226"/>
      <c r="J113" s="42"/>
      <c r="K113" s="42"/>
      <c r="L113" s="46"/>
      <c r="M113" s="227"/>
      <c r="N113" s="228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158</v>
      </c>
      <c r="AU113" s="19" t="s">
        <v>81</v>
      </c>
    </row>
    <row r="114" s="15" customFormat="1">
      <c r="A114" s="15"/>
      <c r="B114" s="252"/>
      <c r="C114" s="253"/>
      <c r="D114" s="231" t="s">
        <v>160</v>
      </c>
      <c r="E114" s="254" t="s">
        <v>19</v>
      </c>
      <c r="F114" s="255" t="s">
        <v>200</v>
      </c>
      <c r="G114" s="253"/>
      <c r="H114" s="254" t="s">
        <v>19</v>
      </c>
      <c r="I114" s="256"/>
      <c r="J114" s="253"/>
      <c r="K114" s="253"/>
      <c r="L114" s="257"/>
      <c r="M114" s="258"/>
      <c r="N114" s="259"/>
      <c r="O114" s="259"/>
      <c r="P114" s="259"/>
      <c r="Q114" s="259"/>
      <c r="R114" s="259"/>
      <c r="S114" s="259"/>
      <c r="T114" s="260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1" t="s">
        <v>160</v>
      </c>
      <c r="AU114" s="261" t="s">
        <v>81</v>
      </c>
      <c r="AV114" s="15" t="s">
        <v>79</v>
      </c>
      <c r="AW114" s="15" t="s">
        <v>33</v>
      </c>
      <c r="AX114" s="15" t="s">
        <v>71</v>
      </c>
      <c r="AY114" s="261" t="s">
        <v>124</v>
      </c>
    </row>
    <row r="115" s="13" customFormat="1">
      <c r="A115" s="13"/>
      <c r="B115" s="229"/>
      <c r="C115" s="230"/>
      <c r="D115" s="231" t="s">
        <v>160</v>
      </c>
      <c r="E115" s="232" t="s">
        <v>19</v>
      </c>
      <c r="F115" s="233" t="s">
        <v>547</v>
      </c>
      <c r="G115" s="230"/>
      <c r="H115" s="234">
        <v>21.353000000000002</v>
      </c>
      <c r="I115" s="235"/>
      <c r="J115" s="230"/>
      <c r="K115" s="230"/>
      <c r="L115" s="236"/>
      <c r="M115" s="237"/>
      <c r="N115" s="238"/>
      <c r="O115" s="238"/>
      <c r="P115" s="238"/>
      <c r="Q115" s="238"/>
      <c r="R115" s="238"/>
      <c r="S115" s="238"/>
      <c r="T115" s="239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0" t="s">
        <v>160</v>
      </c>
      <c r="AU115" s="240" t="s">
        <v>81</v>
      </c>
      <c r="AV115" s="13" t="s">
        <v>81</v>
      </c>
      <c r="AW115" s="13" t="s">
        <v>33</v>
      </c>
      <c r="AX115" s="13" t="s">
        <v>71</v>
      </c>
      <c r="AY115" s="240" t="s">
        <v>124</v>
      </c>
    </row>
    <row r="116" s="14" customFormat="1">
      <c r="A116" s="14"/>
      <c r="B116" s="241"/>
      <c r="C116" s="242"/>
      <c r="D116" s="231" t="s">
        <v>160</v>
      </c>
      <c r="E116" s="243" t="s">
        <v>19</v>
      </c>
      <c r="F116" s="244" t="s">
        <v>162</v>
      </c>
      <c r="G116" s="242"/>
      <c r="H116" s="245">
        <v>21.353000000000002</v>
      </c>
      <c r="I116" s="246"/>
      <c r="J116" s="242"/>
      <c r="K116" s="242"/>
      <c r="L116" s="247"/>
      <c r="M116" s="248"/>
      <c r="N116" s="249"/>
      <c r="O116" s="249"/>
      <c r="P116" s="249"/>
      <c r="Q116" s="249"/>
      <c r="R116" s="249"/>
      <c r="S116" s="249"/>
      <c r="T116" s="250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1" t="s">
        <v>160</v>
      </c>
      <c r="AU116" s="251" t="s">
        <v>81</v>
      </c>
      <c r="AV116" s="14" t="s">
        <v>130</v>
      </c>
      <c r="AW116" s="14" t="s">
        <v>33</v>
      </c>
      <c r="AX116" s="14" t="s">
        <v>79</v>
      </c>
      <c r="AY116" s="251" t="s">
        <v>124</v>
      </c>
    </row>
    <row r="117" s="2" customFormat="1" ht="37.8" customHeight="1">
      <c r="A117" s="40"/>
      <c r="B117" s="41"/>
      <c r="C117" s="206" t="s">
        <v>139</v>
      </c>
      <c r="D117" s="206" t="s">
        <v>127</v>
      </c>
      <c r="E117" s="207" t="s">
        <v>202</v>
      </c>
      <c r="F117" s="208" t="s">
        <v>203</v>
      </c>
      <c r="G117" s="209" t="s">
        <v>177</v>
      </c>
      <c r="H117" s="210">
        <v>213.53</v>
      </c>
      <c r="I117" s="211"/>
      <c r="J117" s="212">
        <f>ROUND(I117*H117,2)</f>
        <v>0</v>
      </c>
      <c r="K117" s="208" t="s">
        <v>157</v>
      </c>
      <c r="L117" s="46"/>
      <c r="M117" s="213" t="s">
        <v>19</v>
      </c>
      <c r="N117" s="214" t="s">
        <v>42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130</v>
      </c>
      <c r="AT117" s="217" t="s">
        <v>127</v>
      </c>
      <c r="AU117" s="217" t="s">
        <v>81</v>
      </c>
      <c r="AY117" s="19" t="s">
        <v>124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79</v>
      </c>
      <c r="BK117" s="218">
        <f>ROUND(I117*H117,2)</f>
        <v>0</v>
      </c>
      <c r="BL117" s="19" t="s">
        <v>130</v>
      </c>
      <c r="BM117" s="217" t="s">
        <v>8</v>
      </c>
    </row>
    <row r="118" s="2" customFormat="1">
      <c r="A118" s="40"/>
      <c r="B118" s="41"/>
      <c r="C118" s="42"/>
      <c r="D118" s="224" t="s">
        <v>158</v>
      </c>
      <c r="E118" s="42"/>
      <c r="F118" s="225" t="s">
        <v>205</v>
      </c>
      <c r="G118" s="42"/>
      <c r="H118" s="42"/>
      <c r="I118" s="226"/>
      <c r="J118" s="42"/>
      <c r="K118" s="42"/>
      <c r="L118" s="46"/>
      <c r="M118" s="227"/>
      <c r="N118" s="228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158</v>
      </c>
      <c r="AU118" s="19" t="s">
        <v>81</v>
      </c>
    </row>
    <row r="119" s="15" customFormat="1">
      <c r="A119" s="15"/>
      <c r="B119" s="252"/>
      <c r="C119" s="253"/>
      <c r="D119" s="231" t="s">
        <v>160</v>
      </c>
      <c r="E119" s="254" t="s">
        <v>19</v>
      </c>
      <c r="F119" s="255" t="s">
        <v>206</v>
      </c>
      <c r="G119" s="253"/>
      <c r="H119" s="254" t="s">
        <v>19</v>
      </c>
      <c r="I119" s="256"/>
      <c r="J119" s="253"/>
      <c r="K119" s="253"/>
      <c r="L119" s="257"/>
      <c r="M119" s="258"/>
      <c r="N119" s="259"/>
      <c r="O119" s="259"/>
      <c r="P119" s="259"/>
      <c r="Q119" s="259"/>
      <c r="R119" s="259"/>
      <c r="S119" s="259"/>
      <c r="T119" s="260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1" t="s">
        <v>160</v>
      </c>
      <c r="AU119" s="261" t="s">
        <v>81</v>
      </c>
      <c r="AV119" s="15" t="s">
        <v>79</v>
      </c>
      <c r="AW119" s="15" t="s">
        <v>33</v>
      </c>
      <c r="AX119" s="15" t="s">
        <v>71</v>
      </c>
      <c r="AY119" s="261" t="s">
        <v>124</v>
      </c>
    </row>
    <row r="120" s="13" customFormat="1">
      <c r="A120" s="13"/>
      <c r="B120" s="229"/>
      <c r="C120" s="230"/>
      <c r="D120" s="231" t="s">
        <v>160</v>
      </c>
      <c r="E120" s="232" t="s">
        <v>19</v>
      </c>
      <c r="F120" s="233" t="s">
        <v>548</v>
      </c>
      <c r="G120" s="230"/>
      <c r="H120" s="234">
        <v>213.53</v>
      </c>
      <c r="I120" s="235"/>
      <c r="J120" s="230"/>
      <c r="K120" s="230"/>
      <c r="L120" s="236"/>
      <c r="M120" s="237"/>
      <c r="N120" s="238"/>
      <c r="O120" s="238"/>
      <c r="P120" s="238"/>
      <c r="Q120" s="238"/>
      <c r="R120" s="238"/>
      <c r="S120" s="238"/>
      <c r="T120" s="239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0" t="s">
        <v>160</v>
      </c>
      <c r="AU120" s="240" t="s">
        <v>81</v>
      </c>
      <c r="AV120" s="13" t="s">
        <v>81</v>
      </c>
      <c r="AW120" s="13" t="s">
        <v>33</v>
      </c>
      <c r="AX120" s="13" t="s">
        <v>71</v>
      </c>
      <c r="AY120" s="240" t="s">
        <v>124</v>
      </c>
    </row>
    <row r="121" s="14" customFormat="1">
      <c r="A121" s="14"/>
      <c r="B121" s="241"/>
      <c r="C121" s="242"/>
      <c r="D121" s="231" t="s">
        <v>160</v>
      </c>
      <c r="E121" s="243" t="s">
        <v>19</v>
      </c>
      <c r="F121" s="244" t="s">
        <v>162</v>
      </c>
      <c r="G121" s="242"/>
      <c r="H121" s="245">
        <v>213.53</v>
      </c>
      <c r="I121" s="246"/>
      <c r="J121" s="242"/>
      <c r="K121" s="242"/>
      <c r="L121" s="247"/>
      <c r="M121" s="248"/>
      <c r="N121" s="249"/>
      <c r="O121" s="249"/>
      <c r="P121" s="249"/>
      <c r="Q121" s="249"/>
      <c r="R121" s="249"/>
      <c r="S121" s="249"/>
      <c r="T121" s="25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1" t="s">
        <v>160</v>
      </c>
      <c r="AU121" s="251" t="s">
        <v>81</v>
      </c>
      <c r="AV121" s="14" t="s">
        <v>130</v>
      </c>
      <c r="AW121" s="14" t="s">
        <v>33</v>
      </c>
      <c r="AX121" s="14" t="s">
        <v>79</v>
      </c>
      <c r="AY121" s="251" t="s">
        <v>124</v>
      </c>
    </row>
    <row r="122" s="2" customFormat="1" ht="24.15" customHeight="1">
      <c r="A122" s="40"/>
      <c r="B122" s="41"/>
      <c r="C122" s="206" t="s">
        <v>195</v>
      </c>
      <c r="D122" s="206" t="s">
        <v>127</v>
      </c>
      <c r="E122" s="207" t="s">
        <v>214</v>
      </c>
      <c r="F122" s="208" t="s">
        <v>215</v>
      </c>
      <c r="G122" s="209" t="s">
        <v>216</v>
      </c>
      <c r="H122" s="210">
        <v>34.164999999999999</v>
      </c>
      <c r="I122" s="211"/>
      <c r="J122" s="212">
        <f>ROUND(I122*H122,2)</f>
        <v>0</v>
      </c>
      <c r="K122" s="208" t="s">
        <v>157</v>
      </c>
      <c r="L122" s="46"/>
      <c r="M122" s="213" t="s">
        <v>19</v>
      </c>
      <c r="N122" s="214" t="s">
        <v>42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130</v>
      </c>
      <c r="AT122" s="217" t="s">
        <v>127</v>
      </c>
      <c r="AU122" s="217" t="s">
        <v>81</v>
      </c>
      <c r="AY122" s="19" t="s">
        <v>124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79</v>
      </c>
      <c r="BK122" s="218">
        <f>ROUND(I122*H122,2)</f>
        <v>0</v>
      </c>
      <c r="BL122" s="19" t="s">
        <v>130</v>
      </c>
      <c r="BM122" s="217" t="s">
        <v>198</v>
      </c>
    </row>
    <row r="123" s="2" customFormat="1">
      <c r="A123" s="40"/>
      <c r="B123" s="41"/>
      <c r="C123" s="42"/>
      <c r="D123" s="224" t="s">
        <v>158</v>
      </c>
      <c r="E123" s="42"/>
      <c r="F123" s="225" t="s">
        <v>218</v>
      </c>
      <c r="G123" s="42"/>
      <c r="H123" s="42"/>
      <c r="I123" s="226"/>
      <c r="J123" s="42"/>
      <c r="K123" s="42"/>
      <c r="L123" s="46"/>
      <c r="M123" s="227"/>
      <c r="N123" s="228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158</v>
      </c>
      <c r="AU123" s="19" t="s">
        <v>81</v>
      </c>
    </row>
    <row r="124" s="13" customFormat="1">
      <c r="A124" s="13"/>
      <c r="B124" s="229"/>
      <c r="C124" s="230"/>
      <c r="D124" s="231" t="s">
        <v>160</v>
      </c>
      <c r="E124" s="232" t="s">
        <v>19</v>
      </c>
      <c r="F124" s="233" t="s">
        <v>549</v>
      </c>
      <c r="G124" s="230"/>
      <c r="H124" s="234">
        <v>34.164999999999999</v>
      </c>
      <c r="I124" s="235"/>
      <c r="J124" s="230"/>
      <c r="K124" s="230"/>
      <c r="L124" s="236"/>
      <c r="M124" s="237"/>
      <c r="N124" s="238"/>
      <c r="O124" s="238"/>
      <c r="P124" s="238"/>
      <c r="Q124" s="238"/>
      <c r="R124" s="238"/>
      <c r="S124" s="238"/>
      <c r="T124" s="23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0" t="s">
        <v>160</v>
      </c>
      <c r="AU124" s="240" t="s">
        <v>81</v>
      </c>
      <c r="AV124" s="13" t="s">
        <v>81</v>
      </c>
      <c r="AW124" s="13" t="s">
        <v>33</v>
      </c>
      <c r="AX124" s="13" t="s">
        <v>71</v>
      </c>
      <c r="AY124" s="240" t="s">
        <v>124</v>
      </c>
    </row>
    <row r="125" s="14" customFormat="1">
      <c r="A125" s="14"/>
      <c r="B125" s="241"/>
      <c r="C125" s="242"/>
      <c r="D125" s="231" t="s">
        <v>160</v>
      </c>
      <c r="E125" s="243" t="s">
        <v>19</v>
      </c>
      <c r="F125" s="244" t="s">
        <v>162</v>
      </c>
      <c r="G125" s="242"/>
      <c r="H125" s="245">
        <v>34.164999999999999</v>
      </c>
      <c r="I125" s="246"/>
      <c r="J125" s="242"/>
      <c r="K125" s="242"/>
      <c r="L125" s="247"/>
      <c r="M125" s="248"/>
      <c r="N125" s="249"/>
      <c r="O125" s="249"/>
      <c r="P125" s="249"/>
      <c r="Q125" s="249"/>
      <c r="R125" s="249"/>
      <c r="S125" s="249"/>
      <c r="T125" s="25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1" t="s">
        <v>160</v>
      </c>
      <c r="AU125" s="251" t="s">
        <v>81</v>
      </c>
      <c r="AV125" s="14" t="s">
        <v>130</v>
      </c>
      <c r="AW125" s="14" t="s">
        <v>33</v>
      </c>
      <c r="AX125" s="14" t="s">
        <v>79</v>
      </c>
      <c r="AY125" s="251" t="s">
        <v>124</v>
      </c>
    </row>
    <row r="126" s="2" customFormat="1" ht="24.15" customHeight="1">
      <c r="A126" s="40"/>
      <c r="B126" s="41"/>
      <c r="C126" s="206" t="s">
        <v>178</v>
      </c>
      <c r="D126" s="206" t="s">
        <v>127</v>
      </c>
      <c r="E126" s="207" t="s">
        <v>221</v>
      </c>
      <c r="F126" s="208" t="s">
        <v>222</v>
      </c>
      <c r="G126" s="209" t="s">
        <v>177</v>
      </c>
      <c r="H126" s="210">
        <v>7.8380000000000001</v>
      </c>
      <c r="I126" s="211"/>
      <c r="J126" s="212">
        <f>ROUND(I126*H126,2)</f>
        <v>0</v>
      </c>
      <c r="K126" s="208" t="s">
        <v>157</v>
      </c>
      <c r="L126" s="46"/>
      <c r="M126" s="213" t="s">
        <v>19</v>
      </c>
      <c r="N126" s="214" t="s">
        <v>42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130</v>
      </c>
      <c r="AT126" s="217" t="s">
        <v>127</v>
      </c>
      <c r="AU126" s="217" t="s">
        <v>81</v>
      </c>
      <c r="AY126" s="19" t="s">
        <v>124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79</v>
      </c>
      <c r="BK126" s="218">
        <f>ROUND(I126*H126,2)</f>
        <v>0</v>
      </c>
      <c r="BL126" s="19" t="s">
        <v>130</v>
      </c>
      <c r="BM126" s="217" t="s">
        <v>204</v>
      </c>
    </row>
    <row r="127" s="2" customFormat="1">
      <c r="A127" s="40"/>
      <c r="B127" s="41"/>
      <c r="C127" s="42"/>
      <c r="D127" s="224" t="s">
        <v>158</v>
      </c>
      <c r="E127" s="42"/>
      <c r="F127" s="225" t="s">
        <v>224</v>
      </c>
      <c r="G127" s="42"/>
      <c r="H127" s="42"/>
      <c r="I127" s="226"/>
      <c r="J127" s="42"/>
      <c r="K127" s="42"/>
      <c r="L127" s="46"/>
      <c r="M127" s="227"/>
      <c r="N127" s="228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158</v>
      </c>
      <c r="AU127" s="19" t="s">
        <v>81</v>
      </c>
    </row>
    <row r="128" s="13" customFormat="1">
      <c r="A128" s="13"/>
      <c r="B128" s="229"/>
      <c r="C128" s="230"/>
      <c r="D128" s="231" t="s">
        <v>160</v>
      </c>
      <c r="E128" s="232" t="s">
        <v>19</v>
      </c>
      <c r="F128" s="233" t="s">
        <v>550</v>
      </c>
      <c r="G128" s="230"/>
      <c r="H128" s="234">
        <v>21.353000000000002</v>
      </c>
      <c r="I128" s="235"/>
      <c r="J128" s="230"/>
      <c r="K128" s="230"/>
      <c r="L128" s="236"/>
      <c r="M128" s="237"/>
      <c r="N128" s="238"/>
      <c r="O128" s="238"/>
      <c r="P128" s="238"/>
      <c r="Q128" s="238"/>
      <c r="R128" s="238"/>
      <c r="S128" s="238"/>
      <c r="T128" s="23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0" t="s">
        <v>160</v>
      </c>
      <c r="AU128" s="240" t="s">
        <v>81</v>
      </c>
      <c r="AV128" s="13" t="s">
        <v>81</v>
      </c>
      <c r="AW128" s="13" t="s">
        <v>33</v>
      </c>
      <c r="AX128" s="13" t="s">
        <v>71</v>
      </c>
      <c r="AY128" s="240" t="s">
        <v>124</v>
      </c>
    </row>
    <row r="129" s="13" customFormat="1">
      <c r="A129" s="13"/>
      <c r="B129" s="229"/>
      <c r="C129" s="230"/>
      <c r="D129" s="231" t="s">
        <v>160</v>
      </c>
      <c r="E129" s="232" t="s">
        <v>19</v>
      </c>
      <c r="F129" s="233" t="s">
        <v>551</v>
      </c>
      <c r="G129" s="230"/>
      <c r="H129" s="234">
        <v>-13.515000000000001</v>
      </c>
      <c r="I129" s="235"/>
      <c r="J129" s="230"/>
      <c r="K129" s="230"/>
      <c r="L129" s="236"/>
      <c r="M129" s="237"/>
      <c r="N129" s="238"/>
      <c r="O129" s="238"/>
      <c r="P129" s="238"/>
      <c r="Q129" s="238"/>
      <c r="R129" s="238"/>
      <c r="S129" s="238"/>
      <c r="T129" s="23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0" t="s">
        <v>160</v>
      </c>
      <c r="AU129" s="240" t="s">
        <v>81</v>
      </c>
      <c r="AV129" s="13" t="s">
        <v>81</v>
      </c>
      <c r="AW129" s="13" t="s">
        <v>33</v>
      </c>
      <c r="AX129" s="13" t="s">
        <v>71</v>
      </c>
      <c r="AY129" s="240" t="s">
        <v>124</v>
      </c>
    </row>
    <row r="130" s="14" customFormat="1">
      <c r="A130" s="14"/>
      <c r="B130" s="241"/>
      <c r="C130" s="242"/>
      <c r="D130" s="231" t="s">
        <v>160</v>
      </c>
      <c r="E130" s="243" t="s">
        <v>19</v>
      </c>
      <c r="F130" s="244" t="s">
        <v>162</v>
      </c>
      <c r="G130" s="242"/>
      <c r="H130" s="245">
        <v>7.8380000000000001</v>
      </c>
      <c r="I130" s="246"/>
      <c r="J130" s="242"/>
      <c r="K130" s="242"/>
      <c r="L130" s="247"/>
      <c r="M130" s="248"/>
      <c r="N130" s="249"/>
      <c r="O130" s="249"/>
      <c r="P130" s="249"/>
      <c r="Q130" s="249"/>
      <c r="R130" s="249"/>
      <c r="S130" s="249"/>
      <c r="T130" s="25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1" t="s">
        <v>160</v>
      </c>
      <c r="AU130" s="251" t="s">
        <v>81</v>
      </c>
      <c r="AV130" s="14" t="s">
        <v>130</v>
      </c>
      <c r="AW130" s="14" t="s">
        <v>33</v>
      </c>
      <c r="AX130" s="14" t="s">
        <v>79</v>
      </c>
      <c r="AY130" s="251" t="s">
        <v>124</v>
      </c>
    </row>
    <row r="131" s="2" customFormat="1" ht="37.8" customHeight="1">
      <c r="A131" s="40"/>
      <c r="B131" s="41"/>
      <c r="C131" s="206" t="s">
        <v>208</v>
      </c>
      <c r="D131" s="206" t="s">
        <v>127</v>
      </c>
      <c r="E131" s="207" t="s">
        <v>552</v>
      </c>
      <c r="F131" s="208" t="s">
        <v>553</v>
      </c>
      <c r="G131" s="209" t="s">
        <v>177</v>
      </c>
      <c r="H131" s="210">
        <v>10.811999999999999</v>
      </c>
      <c r="I131" s="211"/>
      <c r="J131" s="212">
        <f>ROUND(I131*H131,2)</f>
        <v>0</v>
      </c>
      <c r="K131" s="208" t="s">
        <v>157</v>
      </c>
      <c r="L131" s="46"/>
      <c r="M131" s="213" t="s">
        <v>19</v>
      </c>
      <c r="N131" s="214" t="s">
        <v>42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130</v>
      </c>
      <c r="AT131" s="217" t="s">
        <v>127</v>
      </c>
      <c r="AU131" s="217" t="s">
        <v>81</v>
      </c>
      <c r="AY131" s="19" t="s">
        <v>124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79</v>
      </c>
      <c r="BK131" s="218">
        <f>ROUND(I131*H131,2)</f>
        <v>0</v>
      </c>
      <c r="BL131" s="19" t="s">
        <v>130</v>
      </c>
      <c r="BM131" s="217" t="s">
        <v>211</v>
      </c>
    </row>
    <row r="132" s="2" customFormat="1">
      <c r="A132" s="40"/>
      <c r="B132" s="41"/>
      <c r="C132" s="42"/>
      <c r="D132" s="224" t="s">
        <v>158</v>
      </c>
      <c r="E132" s="42"/>
      <c r="F132" s="225" t="s">
        <v>554</v>
      </c>
      <c r="G132" s="42"/>
      <c r="H132" s="42"/>
      <c r="I132" s="226"/>
      <c r="J132" s="42"/>
      <c r="K132" s="42"/>
      <c r="L132" s="46"/>
      <c r="M132" s="227"/>
      <c r="N132" s="228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158</v>
      </c>
      <c r="AU132" s="19" t="s">
        <v>81</v>
      </c>
    </row>
    <row r="133" s="13" customFormat="1">
      <c r="A133" s="13"/>
      <c r="B133" s="229"/>
      <c r="C133" s="230"/>
      <c r="D133" s="231" t="s">
        <v>160</v>
      </c>
      <c r="E133" s="232" t="s">
        <v>19</v>
      </c>
      <c r="F133" s="233" t="s">
        <v>555</v>
      </c>
      <c r="G133" s="230"/>
      <c r="H133" s="234">
        <v>4.5119999999999996</v>
      </c>
      <c r="I133" s="235"/>
      <c r="J133" s="230"/>
      <c r="K133" s="230"/>
      <c r="L133" s="236"/>
      <c r="M133" s="237"/>
      <c r="N133" s="238"/>
      <c r="O133" s="238"/>
      <c r="P133" s="238"/>
      <c r="Q133" s="238"/>
      <c r="R133" s="238"/>
      <c r="S133" s="238"/>
      <c r="T133" s="23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0" t="s">
        <v>160</v>
      </c>
      <c r="AU133" s="240" t="s">
        <v>81</v>
      </c>
      <c r="AV133" s="13" t="s">
        <v>81</v>
      </c>
      <c r="AW133" s="13" t="s">
        <v>33</v>
      </c>
      <c r="AX133" s="13" t="s">
        <v>71</v>
      </c>
      <c r="AY133" s="240" t="s">
        <v>124</v>
      </c>
    </row>
    <row r="134" s="13" customFormat="1">
      <c r="A134" s="13"/>
      <c r="B134" s="229"/>
      <c r="C134" s="230"/>
      <c r="D134" s="231" t="s">
        <v>160</v>
      </c>
      <c r="E134" s="232" t="s">
        <v>19</v>
      </c>
      <c r="F134" s="233" t="s">
        <v>556</v>
      </c>
      <c r="G134" s="230"/>
      <c r="H134" s="234">
        <v>2.9399999999999999</v>
      </c>
      <c r="I134" s="235"/>
      <c r="J134" s="230"/>
      <c r="K134" s="230"/>
      <c r="L134" s="236"/>
      <c r="M134" s="237"/>
      <c r="N134" s="238"/>
      <c r="O134" s="238"/>
      <c r="P134" s="238"/>
      <c r="Q134" s="238"/>
      <c r="R134" s="238"/>
      <c r="S134" s="238"/>
      <c r="T134" s="23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0" t="s">
        <v>160</v>
      </c>
      <c r="AU134" s="240" t="s">
        <v>81</v>
      </c>
      <c r="AV134" s="13" t="s">
        <v>81</v>
      </c>
      <c r="AW134" s="13" t="s">
        <v>33</v>
      </c>
      <c r="AX134" s="13" t="s">
        <v>71</v>
      </c>
      <c r="AY134" s="240" t="s">
        <v>124</v>
      </c>
    </row>
    <row r="135" s="13" customFormat="1">
      <c r="A135" s="13"/>
      <c r="B135" s="229"/>
      <c r="C135" s="230"/>
      <c r="D135" s="231" t="s">
        <v>160</v>
      </c>
      <c r="E135" s="232" t="s">
        <v>19</v>
      </c>
      <c r="F135" s="233" t="s">
        <v>557</v>
      </c>
      <c r="G135" s="230"/>
      <c r="H135" s="234">
        <v>2.8799999999999999</v>
      </c>
      <c r="I135" s="235"/>
      <c r="J135" s="230"/>
      <c r="K135" s="230"/>
      <c r="L135" s="236"/>
      <c r="M135" s="237"/>
      <c r="N135" s="238"/>
      <c r="O135" s="238"/>
      <c r="P135" s="238"/>
      <c r="Q135" s="238"/>
      <c r="R135" s="238"/>
      <c r="S135" s="238"/>
      <c r="T135" s="23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0" t="s">
        <v>160</v>
      </c>
      <c r="AU135" s="240" t="s">
        <v>81</v>
      </c>
      <c r="AV135" s="13" t="s">
        <v>81</v>
      </c>
      <c r="AW135" s="13" t="s">
        <v>33</v>
      </c>
      <c r="AX135" s="13" t="s">
        <v>71</v>
      </c>
      <c r="AY135" s="240" t="s">
        <v>124</v>
      </c>
    </row>
    <row r="136" s="13" customFormat="1">
      <c r="A136" s="13"/>
      <c r="B136" s="229"/>
      <c r="C136" s="230"/>
      <c r="D136" s="231" t="s">
        <v>160</v>
      </c>
      <c r="E136" s="232" t="s">
        <v>19</v>
      </c>
      <c r="F136" s="233" t="s">
        <v>558</v>
      </c>
      <c r="G136" s="230"/>
      <c r="H136" s="234">
        <v>0.47999999999999998</v>
      </c>
      <c r="I136" s="235"/>
      <c r="J136" s="230"/>
      <c r="K136" s="230"/>
      <c r="L136" s="236"/>
      <c r="M136" s="237"/>
      <c r="N136" s="238"/>
      <c r="O136" s="238"/>
      <c r="P136" s="238"/>
      <c r="Q136" s="238"/>
      <c r="R136" s="238"/>
      <c r="S136" s="238"/>
      <c r="T136" s="23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0" t="s">
        <v>160</v>
      </c>
      <c r="AU136" s="240" t="s">
        <v>81</v>
      </c>
      <c r="AV136" s="13" t="s">
        <v>81</v>
      </c>
      <c r="AW136" s="13" t="s">
        <v>33</v>
      </c>
      <c r="AX136" s="13" t="s">
        <v>71</v>
      </c>
      <c r="AY136" s="240" t="s">
        <v>124</v>
      </c>
    </row>
    <row r="137" s="14" customFormat="1">
      <c r="A137" s="14"/>
      <c r="B137" s="241"/>
      <c r="C137" s="242"/>
      <c r="D137" s="231" t="s">
        <v>160</v>
      </c>
      <c r="E137" s="243" t="s">
        <v>19</v>
      </c>
      <c r="F137" s="244" t="s">
        <v>162</v>
      </c>
      <c r="G137" s="242"/>
      <c r="H137" s="245">
        <v>10.811999999999999</v>
      </c>
      <c r="I137" s="246"/>
      <c r="J137" s="242"/>
      <c r="K137" s="242"/>
      <c r="L137" s="247"/>
      <c r="M137" s="248"/>
      <c r="N137" s="249"/>
      <c r="O137" s="249"/>
      <c r="P137" s="249"/>
      <c r="Q137" s="249"/>
      <c r="R137" s="249"/>
      <c r="S137" s="249"/>
      <c r="T137" s="25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1" t="s">
        <v>160</v>
      </c>
      <c r="AU137" s="251" t="s">
        <v>81</v>
      </c>
      <c r="AV137" s="14" t="s">
        <v>130</v>
      </c>
      <c r="AW137" s="14" t="s">
        <v>33</v>
      </c>
      <c r="AX137" s="14" t="s">
        <v>79</v>
      </c>
      <c r="AY137" s="251" t="s">
        <v>124</v>
      </c>
    </row>
    <row r="138" s="2" customFormat="1" ht="16.5" customHeight="1">
      <c r="A138" s="40"/>
      <c r="B138" s="41"/>
      <c r="C138" s="262" t="s">
        <v>186</v>
      </c>
      <c r="D138" s="262" t="s">
        <v>304</v>
      </c>
      <c r="E138" s="263" t="s">
        <v>559</v>
      </c>
      <c r="F138" s="264" t="s">
        <v>560</v>
      </c>
      <c r="G138" s="265" t="s">
        <v>216</v>
      </c>
      <c r="H138" s="266">
        <v>37.299999999999997</v>
      </c>
      <c r="I138" s="267"/>
      <c r="J138" s="268">
        <f>ROUND(I138*H138,2)</f>
        <v>0</v>
      </c>
      <c r="K138" s="264" t="s">
        <v>157</v>
      </c>
      <c r="L138" s="269"/>
      <c r="M138" s="270" t="s">
        <v>19</v>
      </c>
      <c r="N138" s="271" t="s">
        <v>42</v>
      </c>
      <c r="O138" s="86"/>
      <c r="P138" s="215">
        <f>O138*H138</f>
        <v>0</v>
      </c>
      <c r="Q138" s="215">
        <v>1</v>
      </c>
      <c r="R138" s="215">
        <f>Q138*H138</f>
        <v>37.299999999999997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178</v>
      </c>
      <c r="AT138" s="217" t="s">
        <v>304</v>
      </c>
      <c r="AU138" s="217" t="s">
        <v>81</v>
      </c>
      <c r="AY138" s="19" t="s">
        <v>124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79</v>
      </c>
      <c r="BK138" s="218">
        <f>ROUND(I138*H138,2)</f>
        <v>0</v>
      </c>
      <c r="BL138" s="19" t="s">
        <v>130</v>
      </c>
      <c r="BM138" s="217" t="s">
        <v>217</v>
      </c>
    </row>
    <row r="139" s="2" customFormat="1" ht="21.75" customHeight="1">
      <c r="A139" s="40"/>
      <c r="B139" s="41"/>
      <c r="C139" s="206" t="s">
        <v>220</v>
      </c>
      <c r="D139" s="206" t="s">
        <v>127</v>
      </c>
      <c r="E139" s="207" t="s">
        <v>225</v>
      </c>
      <c r="F139" s="208" t="s">
        <v>226</v>
      </c>
      <c r="G139" s="209" t="s">
        <v>156</v>
      </c>
      <c r="H139" s="210">
        <v>33.100000000000001</v>
      </c>
      <c r="I139" s="211"/>
      <c r="J139" s="212">
        <f>ROUND(I139*H139,2)</f>
        <v>0</v>
      </c>
      <c r="K139" s="208" t="s">
        <v>157</v>
      </c>
      <c r="L139" s="46"/>
      <c r="M139" s="213" t="s">
        <v>19</v>
      </c>
      <c r="N139" s="214" t="s">
        <v>42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130</v>
      </c>
      <c r="AT139" s="217" t="s">
        <v>127</v>
      </c>
      <c r="AU139" s="217" t="s">
        <v>81</v>
      </c>
      <c r="AY139" s="19" t="s">
        <v>124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79</v>
      </c>
      <c r="BK139" s="218">
        <f>ROUND(I139*H139,2)</f>
        <v>0</v>
      </c>
      <c r="BL139" s="19" t="s">
        <v>130</v>
      </c>
      <c r="BM139" s="217" t="s">
        <v>223</v>
      </c>
    </row>
    <row r="140" s="2" customFormat="1">
      <c r="A140" s="40"/>
      <c r="B140" s="41"/>
      <c r="C140" s="42"/>
      <c r="D140" s="224" t="s">
        <v>158</v>
      </c>
      <c r="E140" s="42"/>
      <c r="F140" s="225" t="s">
        <v>228</v>
      </c>
      <c r="G140" s="42"/>
      <c r="H140" s="42"/>
      <c r="I140" s="226"/>
      <c r="J140" s="42"/>
      <c r="K140" s="42"/>
      <c r="L140" s="46"/>
      <c r="M140" s="227"/>
      <c r="N140" s="228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158</v>
      </c>
      <c r="AU140" s="19" t="s">
        <v>81</v>
      </c>
    </row>
    <row r="141" s="12" customFormat="1" ht="22.8" customHeight="1">
      <c r="A141" s="12"/>
      <c r="B141" s="190"/>
      <c r="C141" s="191"/>
      <c r="D141" s="192" t="s">
        <v>70</v>
      </c>
      <c r="E141" s="204" t="s">
        <v>130</v>
      </c>
      <c r="F141" s="204" t="s">
        <v>561</v>
      </c>
      <c r="G141" s="191"/>
      <c r="H141" s="191"/>
      <c r="I141" s="194"/>
      <c r="J141" s="205">
        <f>BK141</f>
        <v>0</v>
      </c>
      <c r="K141" s="191"/>
      <c r="L141" s="196"/>
      <c r="M141" s="197"/>
      <c r="N141" s="198"/>
      <c r="O141" s="198"/>
      <c r="P141" s="199">
        <f>SUM(P142:P148)</f>
        <v>0</v>
      </c>
      <c r="Q141" s="198"/>
      <c r="R141" s="199">
        <f>SUM(R142:R148)</f>
        <v>5.1107513099999995</v>
      </c>
      <c r="S141" s="198"/>
      <c r="T141" s="200">
        <f>SUM(T142:T148)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1" t="s">
        <v>79</v>
      </c>
      <c r="AT141" s="202" t="s">
        <v>70</v>
      </c>
      <c r="AU141" s="202" t="s">
        <v>79</v>
      </c>
      <c r="AY141" s="201" t="s">
        <v>124</v>
      </c>
      <c r="BK141" s="203">
        <f>SUM(BK142:BK148)</f>
        <v>0</v>
      </c>
    </row>
    <row r="142" s="2" customFormat="1" ht="16.5" customHeight="1">
      <c r="A142" s="40"/>
      <c r="B142" s="41"/>
      <c r="C142" s="206" t="s">
        <v>8</v>
      </c>
      <c r="D142" s="206" t="s">
        <v>127</v>
      </c>
      <c r="E142" s="207" t="s">
        <v>562</v>
      </c>
      <c r="F142" s="208" t="s">
        <v>563</v>
      </c>
      <c r="G142" s="209" t="s">
        <v>177</v>
      </c>
      <c r="H142" s="210">
        <v>2.7029999999999998</v>
      </c>
      <c r="I142" s="211"/>
      <c r="J142" s="212">
        <f>ROUND(I142*H142,2)</f>
        <v>0</v>
      </c>
      <c r="K142" s="208" t="s">
        <v>157</v>
      </c>
      <c r="L142" s="46"/>
      <c r="M142" s="213" t="s">
        <v>19</v>
      </c>
      <c r="N142" s="214" t="s">
        <v>42</v>
      </c>
      <c r="O142" s="86"/>
      <c r="P142" s="215">
        <f>O142*H142</f>
        <v>0</v>
      </c>
      <c r="Q142" s="215">
        <v>1.8907700000000001</v>
      </c>
      <c r="R142" s="215">
        <f>Q142*H142</f>
        <v>5.1107513099999995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130</v>
      </c>
      <c r="AT142" s="217" t="s">
        <v>127</v>
      </c>
      <c r="AU142" s="217" t="s">
        <v>81</v>
      </c>
      <c r="AY142" s="19" t="s">
        <v>124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79</v>
      </c>
      <c r="BK142" s="218">
        <f>ROUND(I142*H142,2)</f>
        <v>0</v>
      </c>
      <c r="BL142" s="19" t="s">
        <v>130</v>
      </c>
      <c r="BM142" s="217" t="s">
        <v>227</v>
      </c>
    </row>
    <row r="143" s="2" customFormat="1">
      <c r="A143" s="40"/>
      <c r="B143" s="41"/>
      <c r="C143" s="42"/>
      <c r="D143" s="224" t="s">
        <v>158</v>
      </c>
      <c r="E143" s="42"/>
      <c r="F143" s="225" t="s">
        <v>564</v>
      </c>
      <c r="G143" s="42"/>
      <c r="H143" s="42"/>
      <c r="I143" s="226"/>
      <c r="J143" s="42"/>
      <c r="K143" s="42"/>
      <c r="L143" s="46"/>
      <c r="M143" s="227"/>
      <c r="N143" s="228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158</v>
      </c>
      <c r="AU143" s="19" t="s">
        <v>81</v>
      </c>
    </row>
    <row r="144" s="13" customFormat="1">
      <c r="A144" s="13"/>
      <c r="B144" s="229"/>
      <c r="C144" s="230"/>
      <c r="D144" s="231" t="s">
        <v>160</v>
      </c>
      <c r="E144" s="232" t="s">
        <v>19</v>
      </c>
      <c r="F144" s="233" t="s">
        <v>565</v>
      </c>
      <c r="G144" s="230"/>
      <c r="H144" s="234">
        <v>1.1279999999999999</v>
      </c>
      <c r="I144" s="235"/>
      <c r="J144" s="230"/>
      <c r="K144" s="230"/>
      <c r="L144" s="236"/>
      <c r="M144" s="237"/>
      <c r="N144" s="238"/>
      <c r="O144" s="238"/>
      <c r="P144" s="238"/>
      <c r="Q144" s="238"/>
      <c r="R144" s="238"/>
      <c r="S144" s="238"/>
      <c r="T144" s="23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0" t="s">
        <v>160</v>
      </c>
      <c r="AU144" s="240" t="s">
        <v>81</v>
      </c>
      <c r="AV144" s="13" t="s">
        <v>81</v>
      </c>
      <c r="AW144" s="13" t="s">
        <v>33</v>
      </c>
      <c r="AX144" s="13" t="s">
        <v>71</v>
      </c>
      <c r="AY144" s="240" t="s">
        <v>124</v>
      </c>
    </row>
    <row r="145" s="13" customFormat="1">
      <c r="A145" s="13"/>
      <c r="B145" s="229"/>
      <c r="C145" s="230"/>
      <c r="D145" s="231" t="s">
        <v>160</v>
      </c>
      <c r="E145" s="232" t="s">
        <v>19</v>
      </c>
      <c r="F145" s="233" t="s">
        <v>566</v>
      </c>
      <c r="G145" s="230"/>
      <c r="H145" s="234">
        <v>0.73499999999999999</v>
      </c>
      <c r="I145" s="235"/>
      <c r="J145" s="230"/>
      <c r="K145" s="230"/>
      <c r="L145" s="236"/>
      <c r="M145" s="237"/>
      <c r="N145" s="238"/>
      <c r="O145" s="238"/>
      <c r="P145" s="238"/>
      <c r="Q145" s="238"/>
      <c r="R145" s="238"/>
      <c r="S145" s="238"/>
      <c r="T145" s="23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0" t="s">
        <v>160</v>
      </c>
      <c r="AU145" s="240" t="s">
        <v>81</v>
      </c>
      <c r="AV145" s="13" t="s">
        <v>81</v>
      </c>
      <c r="AW145" s="13" t="s">
        <v>33</v>
      </c>
      <c r="AX145" s="13" t="s">
        <v>71</v>
      </c>
      <c r="AY145" s="240" t="s">
        <v>124</v>
      </c>
    </row>
    <row r="146" s="13" customFormat="1">
      <c r="A146" s="13"/>
      <c r="B146" s="229"/>
      <c r="C146" s="230"/>
      <c r="D146" s="231" t="s">
        <v>160</v>
      </c>
      <c r="E146" s="232" t="s">
        <v>19</v>
      </c>
      <c r="F146" s="233" t="s">
        <v>567</v>
      </c>
      <c r="G146" s="230"/>
      <c r="H146" s="234">
        <v>0.71999999999999997</v>
      </c>
      <c r="I146" s="235"/>
      <c r="J146" s="230"/>
      <c r="K146" s="230"/>
      <c r="L146" s="236"/>
      <c r="M146" s="237"/>
      <c r="N146" s="238"/>
      <c r="O146" s="238"/>
      <c r="P146" s="238"/>
      <c r="Q146" s="238"/>
      <c r="R146" s="238"/>
      <c r="S146" s="238"/>
      <c r="T146" s="23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0" t="s">
        <v>160</v>
      </c>
      <c r="AU146" s="240" t="s">
        <v>81</v>
      </c>
      <c r="AV146" s="13" t="s">
        <v>81</v>
      </c>
      <c r="AW146" s="13" t="s">
        <v>33</v>
      </c>
      <c r="AX146" s="13" t="s">
        <v>71</v>
      </c>
      <c r="AY146" s="240" t="s">
        <v>124</v>
      </c>
    </row>
    <row r="147" s="13" customFormat="1">
      <c r="A147" s="13"/>
      <c r="B147" s="229"/>
      <c r="C147" s="230"/>
      <c r="D147" s="231" t="s">
        <v>160</v>
      </c>
      <c r="E147" s="232" t="s">
        <v>19</v>
      </c>
      <c r="F147" s="233" t="s">
        <v>568</v>
      </c>
      <c r="G147" s="230"/>
      <c r="H147" s="234">
        <v>0.12</v>
      </c>
      <c r="I147" s="235"/>
      <c r="J147" s="230"/>
      <c r="K147" s="230"/>
      <c r="L147" s="236"/>
      <c r="M147" s="237"/>
      <c r="N147" s="238"/>
      <c r="O147" s="238"/>
      <c r="P147" s="238"/>
      <c r="Q147" s="238"/>
      <c r="R147" s="238"/>
      <c r="S147" s="238"/>
      <c r="T147" s="23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0" t="s">
        <v>160</v>
      </c>
      <c r="AU147" s="240" t="s">
        <v>81</v>
      </c>
      <c r="AV147" s="13" t="s">
        <v>81</v>
      </c>
      <c r="AW147" s="13" t="s">
        <v>33</v>
      </c>
      <c r="AX147" s="13" t="s">
        <v>71</v>
      </c>
      <c r="AY147" s="240" t="s">
        <v>124</v>
      </c>
    </row>
    <row r="148" s="14" customFormat="1">
      <c r="A148" s="14"/>
      <c r="B148" s="241"/>
      <c r="C148" s="242"/>
      <c r="D148" s="231" t="s">
        <v>160</v>
      </c>
      <c r="E148" s="243" t="s">
        <v>19</v>
      </c>
      <c r="F148" s="244" t="s">
        <v>162</v>
      </c>
      <c r="G148" s="242"/>
      <c r="H148" s="245">
        <v>2.7029999999999998</v>
      </c>
      <c r="I148" s="246"/>
      <c r="J148" s="242"/>
      <c r="K148" s="242"/>
      <c r="L148" s="247"/>
      <c r="M148" s="248"/>
      <c r="N148" s="249"/>
      <c r="O148" s="249"/>
      <c r="P148" s="249"/>
      <c r="Q148" s="249"/>
      <c r="R148" s="249"/>
      <c r="S148" s="249"/>
      <c r="T148" s="25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1" t="s">
        <v>160</v>
      </c>
      <c r="AU148" s="251" t="s">
        <v>81</v>
      </c>
      <c r="AV148" s="14" t="s">
        <v>130</v>
      </c>
      <c r="AW148" s="14" t="s">
        <v>33</v>
      </c>
      <c r="AX148" s="14" t="s">
        <v>79</v>
      </c>
      <c r="AY148" s="251" t="s">
        <v>124</v>
      </c>
    </row>
    <row r="149" s="12" customFormat="1" ht="22.8" customHeight="1">
      <c r="A149" s="12"/>
      <c r="B149" s="190"/>
      <c r="C149" s="191"/>
      <c r="D149" s="192" t="s">
        <v>70</v>
      </c>
      <c r="E149" s="204" t="s">
        <v>123</v>
      </c>
      <c r="F149" s="204" t="s">
        <v>315</v>
      </c>
      <c r="G149" s="191"/>
      <c r="H149" s="191"/>
      <c r="I149" s="194"/>
      <c r="J149" s="205">
        <f>BK149</f>
        <v>0</v>
      </c>
      <c r="K149" s="191"/>
      <c r="L149" s="196"/>
      <c r="M149" s="197"/>
      <c r="N149" s="198"/>
      <c r="O149" s="198"/>
      <c r="P149" s="199">
        <f>SUM(P150:P156)</f>
        <v>0</v>
      </c>
      <c r="Q149" s="198"/>
      <c r="R149" s="199">
        <f>SUM(R150:R156)</f>
        <v>25.112969999999997</v>
      </c>
      <c r="S149" s="198"/>
      <c r="T149" s="200">
        <f>SUM(T150:T156)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1" t="s">
        <v>79</v>
      </c>
      <c r="AT149" s="202" t="s">
        <v>70</v>
      </c>
      <c r="AU149" s="202" t="s">
        <v>79</v>
      </c>
      <c r="AY149" s="201" t="s">
        <v>124</v>
      </c>
      <c r="BK149" s="203">
        <f>SUM(BK150:BK156)</f>
        <v>0</v>
      </c>
    </row>
    <row r="150" s="2" customFormat="1" ht="21.75" customHeight="1">
      <c r="A150" s="40"/>
      <c r="B150" s="41"/>
      <c r="C150" s="206" t="s">
        <v>234</v>
      </c>
      <c r="D150" s="206" t="s">
        <v>127</v>
      </c>
      <c r="E150" s="207" t="s">
        <v>569</v>
      </c>
      <c r="F150" s="208" t="s">
        <v>570</v>
      </c>
      <c r="G150" s="209" t="s">
        <v>156</v>
      </c>
      <c r="H150" s="210">
        <v>33.100000000000001</v>
      </c>
      <c r="I150" s="211"/>
      <c r="J150" s="212">
        <f>ROUND(I150*H150,2)</f>
        <v>0</v>
      </c>
      <c r="K150" s="208" t="s">
        <v>157</v>
      </c>
      <c r="L150" s="46"/>
      <c r="M150" s="213" t="s">
        <v>19</v>
      </c>
      <c r="N150" s="214" t="s">
        <v>42</v>
      </c>
      <c r="O150" s="86"/>
      <c r="P150" s="215">
        <f>O150*H150</f>
        <v>0</v>
      </c>
      <c r="Q150" s="215">
        <v>0.57499999999999996</v>
      </c>
      <c r="R150" s="215">
        <f>Q150*H150</f>
        <v>19.032499999999999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130</v>
      </c>
      <c r="AT150" s="217" t="s">
        <v>127</v>
      </c>
      <c r="AU150" s="217" t="s">
        <v>81</v>
      </c>
      <c r="AY150" s="19" t="s">
        <v>124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79</v>
      </c>
      <c r="BK150" s="218">
        <f>ROUND(I150*H150,2)</f>
        <v>0</v>
      </c>
      <c r="BL150" s="19" t="s">
        <v>130</v>
      </c>
      <c r="BM150" s="217" t="s">
        <v>237</v>
      </c>
    </row>
    <row r="151" s="2" customFormat="1">
      <c r="A151" s="40"/>
      <c r="B151" s="41"/>
      <c r="C151" s="42"/>
      <c r="D151" s="224" t="s">
        <v>158</v>
      </c>
      <c r="E151" s="42"/>
      <c r="F151" s="225" t="s">
        <v>571</v>
      </c>
      <c r="G151" s="42"/>
      <c r="H151" s="42"/>
      <c r="I151" s="226"/>
      <c r="J151" s="42"/>
      <c r="K151" s="42"/>
      <c r="L151" s="46"/>
      <c r="M151" s="227"/>
      <c r="N151" s="228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158</v>
      </c>
      <c r="AU151" s="19" t="s">
        <v>81</v>
      </c>
    </row>
    <row r="152" s="2" customFormat="1" ht="33" customHeight="1">
      <c r="A152" s="40"/>
      <c r="B152" s="41"/>
      <c r="C152" s="206" t="s">
        <v>198</v>
      </c>
      <c r="D152" s="206" t="s">
        <v>127</v>
      </c>
      <c r="E152" s="207" t="s">
        <v>323</v>
      </c>
      <c r="F152" s="208" t="s">
        <v>324</v>
      </c>
      <c r="G152" s="209" t="s">
        <v>156</v>
      </c>
      <c r="H152" s="210">
        <v>33.100000000000001</v>
      </c>
      <c r="I152" s="211"/>
      <c r="J152" s="212">
        <f>ROUND(I152*H152,2)</f>
        <v>0</v>
      </c>
      <c r="K152" s="208" t="s">
        <v>157</v>
      </c>
      <c r="L152" s="46"/>
      <c r="M152" s="213" t="s">
        <v>19</v>
      </c>
      <c r="N152" s="214" t="s">
        <v>42</v>
      </c>
      <c r="O152" s="86"/>
      <c r="P152" s="215">
        <f>O152*H152</f>
        <v>0</v>
      </c>
      <c r="Q152" s="215">
        <v>0.1837</v>
      </c>
      <c r="R152" s="215">
        <f>Q152*H152</f>
        <v>6.08047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130</v>
      </c>
      <c r="AT152" s="217" t="s">
        <v>127</v>
      </c>
      <c r="AU152" s="217" t="s">
        <v>81</v>
      </c>
      <c r="AY152" s="19" t="s">
        <v>124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79</v>
      </c>
      <c r="BK152" s="218">
        <f>ROUND(I152*H152,2)</f>
        <v>0</v>
      </c>
      <c r="BL152" s="19" t="s">
        <v>130</v>
      </c>
      <c r="BM152" s="217" t="s">
        <v>242</v>
      </c>
    </row>
    <row r="153" s="2" customFormat="1">
      <c r="A153" s="40"/>
      <c r="B153" s="41"/>
      <c r="C153" s="42"/>
      <c r="D153" s="224" t="s">
        <v>158</v>
      </c>
      <c r="E153" s="42"/>
      <c r="F153" s="225" t="s">
        <v>326</v>
      </c>
      <c r="G153" s="42"/>
      <c r="H153" s="42"/>
      <c r="I153" s="226"/>
      <c r="J153" s="42"/>
      <c r="K153" s="42"/>
      <c r="L153" s="46"/>
      <c r="M153" s="227"/>
      <c r="N153" s="228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158</v>
      </c>
      <c r="AU153" s="19" t="s">
        <v>81</v>
      </c>
    </row>
    <row r="154" s="15" customFormat="1">
      <c r="A154" s="15"/>
      <c r="B154" s="252"/>
      <c r="C154" s="253"/>
      <c r="D154" s="231" t="s">
        <v>160</v>
      </c>
      <c r="E154" s="254" t="s">
        <v>19</v>
      </c>
      <c r="F154" s="255" t="s">
        <v>320</v>
      </c>
      <c r="G154" s="253"/>
      <c r="H154" s="254" t="s">
        <v>19</v>
      </c>
      <c r="I154" s="256"/>
      <c r="J154" s="253"/>
      <c r="K154" s="253"/>
      <c r="L154" s="257"/>
      <c r="M154" s="258"/>
      <c r="N154" s="259"/>
      <c r="O154" s="259"/>
      <c r="P154" s="259"/>
      <c r="Q154" s="259"/>
      <c r="R154" s="259"/>
      <c r="S154" s="259"/>
      <c r="T154" s="260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1" t="s">
        <v>160</v>
      </c>
      <c r="AU154" s="261" t="s">
        <v>81</v>
      </c>
      <c r="AV154" s="15" t="s">
        <v>79</v>
      </c>
      <c r="AW154" s="15" t="s">
        <v>33</v>
      </c>
      <c r="AX154" s="15" t="s">
        <v>71</v>
      </c>
      <c r="AY154" s="261" t="s">
        <v>124</v>
      </c>
    </row>
    <row r="155" s="13" customFormat="1">
      <c r="A155" s="13"/>
      <c r="B155" s="229"/>
      <c r="C155" s="230"/>
      <c r="D155" s="231" t="s">
        <v>160</v>
      </c>
      <c r="E155" s="232" t="s">
        <v>19</v>
      </c>
      <c r="F155" s="233" t="s">
        <v>572</v>
      </c>
      <c r="G155" s="230"/>
      <c r="H155" s="234">
        <v>33.100000000000001</v>
      </c>
      <c r="I155" s="235"/>
      <c r="J155" s="230"/>
      <c r="K155" s="230"/>
      <c r="L155" s="236"/>
      <c r="M155" s="237"/>
      <c r="N155" s="238"/>
      <c r="O155" s="238"/>
      <c r="P155" s="238"/>
      <c r="Q155" s="238"/>
      <c r="R155" s="238"/>
      <c r="S155" s="238"/>
      <c r="T155" s="23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0" t="s">
        <v>160</v>
      </c>
      <c r="AU155" s="240" t="s">
        <v>81</v>
      </c>
      <c r="AV155" s="13" t="s">
        <v>81</v>
      </c>
      <c r="AW155" s="13" t="s">
        <v>33</v>
      </c>
      <c r="AX155" s="13" t="s">
        <v>71</v>
      </c>
      <c r="AY155" s="240" t="s">
        <v>124</v>
      </c>
    </row>
    <row r="156" s="14" customFormat="1">
      <c r="A156" s="14"/>
      <c r="B156" s="241"/>
      <c r="C156" s="242"/>
      <c r="D156" s="231" t="s">
        <v>160</v>
      </c>
      <c r="E156" s="243" t="s">
        <v>19</v>
      </c>
      <c r="F156" s="244" t="s">
        <v>162</v>
      </c>
      <c r="G156" s="242"/>
      <c r="H156" s="245">
        <v>33.100000000000001</v>
      </c>
      <c r="I156" s="246"/>
      <c r="J156" s="242"/>
      <c r="K156" s="242"/>
      <c r="L156" s="247"/>
      <c r="M156" s="248"/>
      <c r="N156" s="249"/>
      <c r="O156" s="249"/>
      <c r="P156" s="249"/>
      <c r="Q156" s="249"/>
      <c r="R156" s="249"/>
      <c r="S156" s="249"/>
      <c r="T156" s="250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1" t="s">
        <v>160</v>
      </c>
      <c r="AU156" s="251" t="s">
        <v>81</v>
      </c>
      <c r="AV156" s="14" t="s">
        <v>130</v>
      </c>
      <c r="AW156" s="14" t="s">
        <v>33</v>
      </c>
      <c r="AX156" s="14" t="s">
        <v>79</v>
      </c>
      <c r="AY156" s="251" t="s">
        <v>124</v>
      </c>
    </row>
    <row r="157" s="12" customFormat="1" ht="22.8" customHeight="1">
      <c r="A157" s="12"/>
      <c r="B157" s="190"/>
      <c r="C157" s="191"/>
      <c r="D157" s="192" t="s">
        <v>70</v>
      </c>
      <c r="E157" s="204" t="s">
        <v>178</v>
      </c>
      <c r="F157" s="204" t="s">
        <v>573</v>
      </c>
      <c r="G157" s="191"/>
      <c r="H157" s="191"/>
      <c r="I157" s="194"/>
      <c r="J157" s="205">
        <f>BK157</f>
        <v>0</v>
      </c>
      <c r="K157" s="191"/>
      <c r="L157" s="196"/>
      <c r="M157" s="197"/>
      <c r="N157" s="198"/>
      <c r="O157" s="198"/>
      <c r="P157" s="199">
        <f>SUM(P158:P161)</f>
        <v>0</v>
      </c>
      <c r="Q157" s="198"/>
      <c r="R157" s="199">
        <f>SUM(R158:R161)</f>
        <v>0</v>
      </c>
      <c r="S157" s="198"/>
      <c r="T157" s="200">
        <f>SUM(T158:T161)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1" t="s">
        <v>79</v>
      </c>
      <c r="AT157" s="202" t="s">
        <v>70</v>
      </c>
      <c r="AU157" s="202" t="s">
        <v>79</v>
      </c>
      <c r="AY157" s="201" t="s">
        <v>124</v>
      </c>
      <c r="BK157" s="203">
        <f>SUM(BK158:BK161)</f>
        <v>0</v>
      </c>
    </row>
    <row r="158" s="2" customFormat="1" ht="16.5" customHeight="1">
      <c r="A158" s="40"/>
      <c r="B158" s="41"/>
      <c r="C158" s="206" t="s">
        <v>245</v>
      </c>
      <c r="D158" s="206" t="s">
        <v>127</v>
      </c>
      <c r="E158" s="207" t="s">
        <v>574</v>
      </c>
      <c r="F158" s="208" t="s">
        <v>575</v>
      </c>
      <c r="G158" s="209" t="s">
        <v>395</v>
      </c>
      <c r="H158" s="210">
        <v>6</v>
      </c>
      <c r="I158" s="211"/>
      <c r="J158" s="212">
        <f>ROUND(I158*H158,2)</f>
        <v>0</v>
      </c>
      <c r="K158" s="208" t="s">
        <v>19</v>
      </c>
      <c r="L158" s="46"/>
      <c r="M158" s="213" t="s">
        <v>19</v>
      </c>
      <c r="N158" s="214" t="s">
        <v>42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130</v>
      </c>
      <c r="AT158" s="217" t="s">
        <v>127</v>
      </c>
      <c r="AU158" s="217" t="s">
        <v>81</v>
      </c>
      <c r="AY158" s="19" t="s">
        <v>124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79</v>
      </c>
      <c r="BK158" s="218">
        <f>ROUND(I158*H158,2)</f>
        <v>0</v>
      </c>
      <c r="BL158" s="19" t="s">
        <v>130</v>
      </c>
      <c r="BM158" s="217" t="s">
        <v>248</v>
      </c>
    </row>
    <row r="159" s="13" customFormat="1">
      <c r="A159" s="13"/>
      <c r="B159" s="229"/>
      <c r="C159" s="230"/>
      <c r="D159" s="231" t="s">
        <v>160</v>
      </c>
      <c r="E159" s="232" t="s">
        <v>19</v>
      </c>
      <c r="F159" s="233" t="s">
        <v>139</v>
      </c>
      <c r="G159" s="230"/>
      <c r="H159" s="234">
        <v>6</v>
      </c>
      <c r="I159" s="235"/>
      <c r="J159" s="230"/>
      <c r="K159" s="230"/>
      <c r="L159" s="236"/>
      <c r="M159" s="237"/>
      <c r="N159" s="238"/>
      <c r="O159" s="238"/>
      <c r="P159" s="238"/>
      <c r="Q159" s="238"/>
      <c r="R159" s="238"/>
      <c r="S159" s="238"/>
      <c r="T159" s="23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0" t="s">
        <v>160</v>
      </c>
      <c r="AU159" s="240" t="s">
        <v>81</v>
      </c>
      <c r="AV159" s="13" t="s">
        <v>81</v>
      </c>
      <c r="AW159" s="13" t="s">
        <v>33</v>
      </c>
      <c r="AX159" s="13" t="s">
        <v>71</v>
      </c>
      <c r="AY159" s="240" t="s">
        <v>124</v>
      </c>
    </row>
    <row r="160" s="14" customFormat="1">
      <c r="A160" s="14"/>
      <c r="B160" s="241"/>
      <c r="C160" s="242"/>
      <c r="D160" s="231" t="s">
        <v>160</v>
      </c>
      <c r="E160" s="243" t="s">
        <v>19</v>
      </c>
      <c r="F160" s="244" t="s">
        <v>162</v>
      </c>
      <c r="G160" s="242"/>
      <c r="H160" s="245">
        <v>6</v>
      </c>
      <c r="I160" s="246"/>
      <c r="J160" s="242"/>
      <c r="K160" s="242"/>
      <c r="L160" s="247"/>
      <c r="M160" s="248"/>
      <c r="N160" s="249"/>
      <c r="O160" s="249"/>
      <c r="P160" s="249"/>
      <c r="Q160" s="249"/>
      <c r="R160" s="249"/>
      <c r="S160" s="249"/>
      <c r="T160" s="25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1" t="s">
        <v>160</v>
      </c>
      <c r="AU160" s="251" t="s">
        <v>81</v>
      </c>
      <c r="AV160" s="14" t="s">
        <v>130</v>
      </c>
      <c r="AW160" s="14" t="s">
        <v>33</v>
      </c>
      <c r="AX160" s="14" t="s">
        <v>79</v>
      </c>
      <c r="AY160" s="251" t="s">
        <v>124</v>
      </c>
    </row>
    <row r="161" s="2" customFormat="1" ht="16.5" customHeight="1">
      <c r="A161" s="40"/>
      <c r="B161" s="41"/>
      <c r="C161" s="206" t="s">
        <v>204</v>
      </c>
      <c r="D161" s="206" t="s">
        <v>127</v>
      </c>
      <c r="E161" s="207" t="s">
        <v>576</v>
      </c>
      <c r="F161" s="208" t="s">
        <v>577</v>
      </c>
      <c r="G161" s="209" t="s">
        <v>129</v>
      </c>
      <c r="H161" s="210">
        <v>1</v>
      </c>
      <c r="I161" s="211"/>
      <c r="J161" s="212">
        <f>ROUND(I161*H161,2)</f>
        <v>0</v>
      </c>
      <c r="K161" s="208" t="s">
        <v>19</v>
      </c>
      <c r="L161" s="46"/>
      <c r="M161" s="213" t="s">
        <v>19</v>
      </c>
      <c r="N161" s="214" t="s">
        <v>42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130</v>
      </c>
      <c r="AT161" s="217" t="s">
        <v>127</v>
      </c>
      <c r="AU161" s="217" t="s">
        <v>81</v>
      </c>
      <c r="AY161" s="19" t="s">
        <v>124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79</v>
      </c>
      <c r="BK161" s="218">
        <f>ROUND(I161*H161,2)</f>
        <v>0</v>
      </c>
      <c r="BL161" s="19" t="s">
        <v>130</v>
      </c>
      <c r="BM161" s="217" t="s">
        <v>254</v>
      </c>
    </row>
    <row r="162" s="12" customFormat="1" ht="22.8" customHeight="1">
      <c r="A162" s="12"/>
      <c r="B162" s="190"/>
      <c r="C162" s="191"/>
      <c r="D162" s="192" t="s">
        <v>70</v>
      </c>
      <c r="E162" s="204" t="s">
        <v>208</v>
      </c>
      <c r="F162" s="204" t="s">
        <v>346</v>
      </c>
      <c r="G162" s="191"/>
      <c r="H162" s="191"/>
      <c r="I162" s="194"/>
      <c r="J162" s="205">
        <f>BK162</f>
        <v>0</v>
      </c>
      <c r="K162" s="191"/>
      <c r="L162" s="196"/>
      <c r="M162" s="197"/>
      <c r="N162" s="198"/>
      <c r="O162" s="198"/>
      <c r="P162" s="199">
        <f>SUM(P163:P180)</f>
        <v>0</v>
      </c>
      <c r="Q162" s="198"/>
      <c r="R162" s="199">
        <f>SUM(R163:R180)</f>
        <v>0.0047200000000000002</v>
      </c>
      <c r="S162" s="198"/>
      <c r="T162" s="200">
        <f>SUM(T163:T180)</f>
        <v>0.043900000000000002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79</v>
      </c>
      <c r="AT162" s="202" t="s">
        <v>70</v>
      </c>
      <c r="AU162" s="202" t="s">
        <v>79</v>
      </c>
      <c r="AY162" s="201" t="s">
        <v>124</v>
      </c>
      <c r="BK162" s="203">
        <f>SUM(BK163:BK180)</f>
        <v>0</v>
      </c>
    </row>
    <row r="163" s="2" customFormat="1" ht="24.15" customHeight="1">
      <c r="A163" s="40"/>
      <c r="B163" s="41"/>
      <c r="C163" s="206" t="s">
        <v>258</v>
      </c>
      <c r="D163" s="206" t="s">
        <v>127</v>
      </c>
      <c r="E163" s="207" t="s">
        <v>578</v>
      </c>
      <c r="F163" s="208" t="s">
        <v>579</v>
      </c>
      <c r="G163" s="209" t="s">
        <v>395</v>
      </c>
      <c r="H163" s="210">
        <v>0.5</v>
      </c>
      <c r="I163" s="211"/>
      <c r="J163" s="212">
        <f>ROUND(I163*H163,2)</f>
        <v>0</v>
      </c>
      <c r="K163" s="208" t="s">
        <v>157</v>
      </c>
      <c r="L163" s="46"/>
      <c r="M163" s="213" t="s">
        <v>19</v>
      </c>
      <c r="N163" s="214" t="s">
        <v>42</v>
      </c>
      <c r="O163" s="86"/>
      <c r="P163" s="215">
        <f>O163*H163</f>
        <v>0</v>
      </c>
      <c r="Q163" s="215">
        <v>0.00076000000000000004</v>
      </c>
      <c r="R163" s="215">
        <f>Q163*H163</f>
        <v>0.00038000000000000002</v>
      </c>
      <c r="S163" s="215">
        <v>0.0020999999999999999</v>
      </c>
      <c r="T163" s="216">
        <f>S163*H163</f>
        <v>0.0010499999999999999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130</v>
      </c>
      <c r="AT163" s="217" t="s">
        <v>127</v>
      </c>
      <c r="AU163" s="217" t="s">
        <v>81</v>
      </c>
      <c r="AY163" s="19" t="s">
        <v>124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79</v>
      </c>
      <c r="BK163" s="218">
        <f>ROUND(I163*H163,2)</f>
        <v>0</v>
      </c>
      <c r="BL163" s="19" t="s">
        <v>130</v>
      </c>
      <c r="BM163" s="217" t="s">
        <v>261</v>
      </c>
    </row>
    <row r="164" s="2" customFormat="1">
      <c r="A164" s="40"/>
      <c r="B164" s="41"/>
      <c r="C164" s="42"/>
      <c r="D164" s="224" t="s">
        <v>158</v>
      </c>
      <c r="E164" s="42"/>
      <c r="F164" s="225" t="s">
        <v>580</v>
      </c>
      <c r="G164" s="42"/>
      <c r="H164" s="42"/>
      <c r="I164" s="226"/>
      <c r="J164" s="42"/>
      <c r="K164" s="42"/>
      <c r="L164" s="46"/>
      <c r="M164" s="227"/>
      <c r="N164" s="228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158</v>
      </c>
      <c r="AU164" s="19" t="s">
        <v>81</v>
      </c>
    </row>
    <row r="165" s="2" customFormat="1" ht="24.15" customHeight="1">
      <c r="A165" s="40"/>
      <c r="B165" s="41"/>
      <c r="C165" s="206" t="s">
        <v>211</v>
      </c>
      <c r="D165" s="206" t="s">
        <v>127</v>
      </c>
      <c r="E165" s="207" t="s">
        <v>581</v>
      </c>
      <c r="F165" s="208" t="s">
        <v>582</v>
      </c>
      <c r="G165" s="209" t="s">
        <v>395</v>
      </c>
      <c r="H165" s="210">
        <v>1</v>
      </c>
      <c r="I165" s="211"/>
      <c r="J165" s="212">
        <f>ROUND(I165*H165,2)</f>
        <v>0</v>
      </c>
      <c r="K165" s="208" t="s">
        <v>157</v>
      </c>
      <c r="L165" s="46"/>
      <c r="M165" s="213" t="s">
        <v>19</v>
      </c>
      <c r="N165" s="214" t="s">
        <v>42</v>
      </c>
      <c r="O165" s="86"/>
      <c r="P165" s="215">
        <f>O165*H165</f>
        <v>0</v>
      </c>
      <c r="Q165" s="215">
        <v>0.00091</v>
      </c>
      <c r="R165" s="215">
        <f>Q165*H165</f>
        <v>0.00091</v>
      </c>
      <c r="S165" s="215">
        <v>0.0028</v>
      </c>
      <c r="T165" s="216">
        <f>S165*H165</f>
        <v>0.0028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130</v>
      </c>
      <c r="AT165" s="217" t="s">
        <v>127</v>
      </c>
      <c r="AU165" s="217" t="s">
        <v>81</v>
      </c>
      <c r="AY165" s="19" t="s">
        <v>124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79</v>
      </c>
      <c r="BK165" s="218">
        <f>ROUND(I165*H165,2)</f>
        <v>0</v>
      </c>
      <c r="BL165" s="19" t="s">
        <v>130</v>
      </c>
      <c r="BM165" s="217" t="s">
        <v>268</v>
      </c>
    </row>
    <row r="166" s="2" customFormat="1">
      <c r="A166" s="40"/>
      <c r="B166" s="41"/>
      <c r="C166" s="42"/>
      <c r="D166" s="224" t="s">
        <v>158</v>
      </c>
      <c r="E166" s="42"/>
      <c r="F166" s="225" t="s">
        <v>583</v>
      </c>
      <c r="G166" s="42"/>
      <c r="H166" s="42"/>
      <c r="I166" s="226"/>
      <c r="J166" s="42"/>
      <c r="K166" s="42"/>
      <c r="L166" s="46"/>
      <c r="M166" s="227"/>
      <c r="N166" s="228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158</v>
      </c>
      <c r="AU166" s="19" t="s">
        <v>81</v>
      </c>
    </row>
    <row r="167" s="13" customFormat="1">
      <c r="A167" s="13"/>
      <c r="B167" s="229"/>
      <c r="C167" s="230"/>
      <c r="D167" s="231" t="s">
        <v>160</v>
      </c>
      <c r="E167" s="232" t="s">
        <v>19</v>
      </c>
      <c r="F167" s="233" t="s">
        <v>584</v>
      </c>
      <c r="G167" s="230"/>
      <c r="H167" s="234">
        <v>1</v>
      </c>
      <c r="I167" s="235"/>
      <c r="J167" s="230"/>
      <c r="K167" s="230"/>
      <c r="L167" s="236"/>
      <c r="M167" s="237"/>
      <c r="N167" s="238"/>
      <c r="O167" s="238"/>
      <c r="P167" s="238"/>
      <c r="Q167" s="238"/>
      <c r="R167" s="238"/>
      <c r="S167" s="238"/>
      <c r="T167" s="23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0" t="s">
        <v>160</v>
      </c>
      <c r="AU167" s="240" t="s">
        <v>81</v>
      </c>
      <c r="AV167" s="13" t="s">
        <v>81</v>
      </c>
      <c r="AW167" s="13" t="s">
        <v>33</v>
      </c>
      <c r="AX167" s="13" t="s">
        <v>71</v>
      </c>
      <c r="AY167" s="240" t="s">
        <v>124</v>
      </c>
    </row>
    <row r="168" s="14" customFormat="1">
      <c r="A168" s="14"/>
      <c r="B168" s="241"/>
      <c r="C168" s="242"/>
      <c r="D168" s="231" t="s">
        <v>160</v>
      </c>
      <c r="E168" s="243" t="s">
        <v>19</v>
      </c>
      <c r="F168" s="244" t="s">
        <v>162</v>
      </c>
      <c r="G168" s="242"/>
      <c r="H168" s="245">
        <v>1</v>
      </c>
      <c r="I168" s="246"/>
      <c r="J168" s="242"/>
      <c r="K168" s="242"/>
      <c r="L168" s="247"/>
      <c r="M168" s="248"/>
      <c r="N168" s="249"/>
      <c r="O168" s="249"/>
      <c r="P168" s="249"/>
      <c r="Q168" s="249"/>
      <c r="R168" s="249"/>
      <c r="S168" s="249"/>
      <c r="T168" s="25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1" t="s">
        <v>160</v>
      </c>
      <c r="AU168" s="251" t="s">
        <v>81</v>
      </c>
      <c r="AV168" s="14" t="s">
        <v>130</v>
      </c>
      <c r="AW168" s="14" t="s">
        <v>33</v>
      </c>
      <c r="AX168" s="14" t="s">
        <v>79</v>
      </c>
      <c r="AY168" s="251" t="s">
        <v>124</v>
      </c>
    </row>
    <row r="169" s="2" customFormat="1" ht="24.15" customHeight="1">
      <c r="A169" s="40"/>
      <c r="B169" s="41"/>
      <c r="C169" s="206" t="s">
        <v>270</v>
      </c>
      <c r="D169" s="206" t="s">
        <v>127</v>
      </c>
      <c r="E169" s="207" t="s">
        <v>393</v>
      </c>
      <c r="F169" s="208" t="s">
        <v>394</v>
      </c>
      <c r="G169" s="209" t="s">
        <v>395</v>
      </c>
      <c r="H169" s="210">
        <v>1</v>
      </c>
      <c r="I169" s="211"/>
      <c r="J169" s="212">
        <f>ROUND(I169*H169,2)</f>
        <v>0</v>
      </c>
      <c r="K169" s="208" t="s">
        <v>157</v>
      </c>
      <c r="L169" s="46"/>
      <c r="M169" s="213" t="s">
        <v>19</v>
      </c>
      <c r="N169" s="214" t="s">
        <v>42</v>
      </c>
      <c r="O169" s="86"/>
      <c r="P169" s="215">
        <f>O169*H169</f>
        <v>0</v>
      </c>
      <c r="Q169" s="215">
        <v>0.00097000000000000005</v>
      </c>
      <c r="R169" s="215">
        <f>Q169*H169</f>
        <v>0.00097000000000000005</v>
      </c>
      <c r="S169" s="215">
        <v>0.0043</v>
      </c>
      <c r="T169" s="216">
        <f>S169*H169</f>
        <v>0.0043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130</v>
      </c>
      <c r="AT169" s="217" t="s">
        <v>127</v>
      </c>
      <c r="AU169" s="217" t="s">
        <v>81</v>
      </c>
      <c r="AY169" s="19" t="s">
        <v>124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79</v>
      </c>
      <c r="BK169" s="218">
        <f>ROUND(I169*H169,2)</f>
        <v>0</v>
      </c>
      <c r="BL169" s="19" t="s">
        <v>130</v>
      </c>
      <c r="BM169" s="217" t="s">
        <v>273</v>
      </c>
    </row>
    <row r="170" s="2" customFormat="1">
      <c r="A170" s="40"/>
      <c r="B170" s="41"/>
      <c r="C170" s="42"/>
      <c r="D170" s="224" t="s">
        <v>158</v>
      </c>
      <c r="E170" s="42"/>
      <c r="F170" s="225" t="s">
        <v>397</v>
      </c>
      <c r="G170" s="42"/>
      <c r="H170" s="42"/>
      <c r="I170" s="226"/>
      <c r="J170" s="42"/>
      <c r="K170" s="42"/>
      <c r="L170" s="46"/>
      <c r="M170" s="227"/>
      <c r="N170" s="228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158</v>
      </c>
      <c r="AU170" s="19" t="s">
        <v>81</v>
      </c>
    </row>
    <row r="171" s="13" customFormat="1">
      <c r="A171" s="13"/>
      <c r="B171" s="229"/>
      <c r="C171" s="230"/>
      <c r="D171" s="231" t="s">
        <v>160</v>
      </c>
      <c r="E171" s="232" t="s">
        <v>19</v>
      </c>
      <c r="F171" s="233" t="s">
        <v>584</v>
      </c>
      <c r="G171" s="230"/>
      <c r="H171" s="234">
        <v>1</v>
      </c>
      <c r="I171" s="235"/>
      <c r="J171" s="230"/>
      <c r="K171" s="230"/>
      <c r="L171" s="236"/>
      <c r="M171" s="237"/>
      <c r="N171" s="238"/>
      <c r="O171" s="238"/>
      <c r="P171" s="238"/>
      <c r="Q171" s="238"/>
      <c r="R171" s="238"/>
      <c r="S171" s="238"/>
      <c r="T171" s="23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0" t="s">
        <v>160</v>
      </c>
      <c r="AU171" s="240" t="s">
        <v>81</v>
      </c>
      <c r="AV171" s="13" t="s">
        <v>81</v>
      </c>
      <c r="AW171" s="13" t="s">
        <v>33</v>
      </c>
      <c r="AX171" s="13" t="s">
        <v>71</v>
      </c>
      <c r="AY171" s="240" t="s">
        <v>124</v>
      </c>
    </row>
    <row r="172" s="14" customFormat="1">
      <c r="A172" s="14"/>
      <c r="B172" s="241"/>
      <c r="C172" s="242"/>
      <c r="D172" s="231" t="s">
        <v>160</v>
      </c>
      <c r="E172" s="243" t="s">
        <v>19</v>
      </c>
      <c r="F172" s="244" t="s">
        <v>162</v>
      </c>
      <c r="G172" s="242"/>
      <c r="H172" s="245">
        <v>1</v>
      </c>
      <c r="I172" s="246"/>
      <c r="J172" s="242"/>
      <c r="K172" s="242"/>
      <c r="L172" s="247"/>
      <c r="M172" s="248"/>
      <c r="N172" s="249"/>
      <c r="O172" s="249"/>
      <c r="P172" s="249"/>
      <c r="Q172" s="249"/>
      <c r="R172" s="249"/>
      <c r="S172" s="249"/>
      <c r="T172" s="25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1" t="s">
        <v>160</v>
      </c>
      <c r="AU172" s="251" t="s">
        <v>81</v>
      </c>
      <c r="AV172" s="14" t="s">
        <v>130</v>
      </c>
      <c r="AW172" s="14" t="s">
        <v>33</v>
      </c>
      <c r="AX172" s="14" t="s">
        <v>79</v>
      </c>
      <c r="AY172" s="251" t="s">
        <v>124</v>
      </c>
    </row>
    <row r="173" s="2" customFormat="1" ht="24.15" customHeight="1">
      <c r="A173" s="40"/>
      <c r="B173" s="41"/>
      <c r="C173" s="206" t="s">
        <v>217</v>
      </c>
      <c r="D173" s="206" t="s">
        <v>127</v>
      </c>
      <c r="E173" s="207" t="s">
        <v>585</v>
      </c>
      <c r="F173" s="208" t="s">
        <v>586</v>
      </c>
      <c r="G173" s="209" t="s">
        <v>395</v>
      </c>
      <c r="H173" s="210">
        <v>0.5</v>
      </c>
      <c r="I173" s="211"/>
      <c r="J173" s="212">
        <f>ROUND(I173*H173,2)</f>
        <v>0</v>
      </c>
      <c r="K173" s="208" t="s">
        <v>157</v>
      </c>
      <c r="L173" s="46"/>
      <c r="M173" s="213" t="s">
        <v>19</v>
      </c>
      <c r="N173" s="214" t="s">
        <v>42</v>
      </c>
      <c r="O173" s="86"/>
      <c r="P173" s="215">
        <f>O173*H173</f>
        <v>0</v>
      </c>
      <c r="Q173" s="215">
        <v>0.00108</v>
      </c>
      <c r="R173" s="215">
        <f>Q173*H173</f>
        <v>0.00054000000000000001</v>
      </c>
      <c r="S173" s="215">
        <v>0.0085000000000000006</v>
      </c>
      <c r="T173" s="216">
        <f>S173*H173</f>
        <v>0.0042500000000000003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130</v>
      </c>
      <c r="AT173" s="217" t="s">
        <v>127</v>
      </c>
      <c r="AU173" s="217" t="s">
        <v>81</v>
      </c>
      <c r="AY173" s="19" t="s">
        <v>124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79</v>
      </c>
      <c r="BK173" s="218">
        <f>ROUND(I173*H173,2)</f>
        <v>0</v>
      </c>
      <c r="BL173" s="19" t="s">
        <v>130</v>
      </c>
      <c r="BM173" s="217" t="s">
        <v>276</v>
      </c>
    </row>
    <row r="174" s="2" customFormat="1">
      <c r="A174" s="40"/>
      <c r="B174" s="41"/>
      <c r="C174" s="42"/>
      <c r="D174" s="224" t="s">
        <v>158</v>
      </c>
      <c r="E174" s="42"/>
      <c r="F174" s="225" t="s">
        <v>587</v>
      </c>
      <c r="G174" s="42"/>
      <c r="H174" s="42"/>
      <c r="I174" s="226"/>
      <c r="J174" s="42"/>
      <c r="K174" s="42"/>
      <c r="L174" s="46"/>
      <c r="M174" s="227"/>
      <c r="N174" s="228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158</v>
      </c>
      <c r="AU174" s="19" t="s">
        <v>81</v>
      </c>
    </row>
    <row r="175" s="2" customFormat="1" ht="24.15" customHeight="1">
      <c r="A175" s="40"/>
      <c r="B175" s="41"/>
      <c r="C175" s="206" t="s">
        <v>7</v>
      </c>
      <c r="D175" s="206" t="s">
        <v>127</v>
      </c>
      <c r="E175" s="207" t="s">
        <v>406</v>
      </c>
      <c r="F175" s="208" t="s">
        <v>407</v>
      </c>
      <c r="G175" s="209" t="s">
        <v>395</v>
      </c>
      <c r="H175" s="210">
        <v>1.5</v>
      </c>
      <c r="I175" s="211"/>
      <c r="J175" s="212">
        <f>ROUND(I175*H175,2)</f>
        <v>0</v>
      </c>
      <c r="K175" s="208" t="s">
        <v>157</v>
      </c>
      <c r="L175" s="46"/>
      <c r="M175" s="213" t="s">
        <v>19</v>
      </c>
      <c r="N175" s="214" t="s">
        <v>42</v>
      </c>
      <c r="O175" s="86"/>
      <c r="P175" s="215">
        <f>O175*H175</f>
        <v>0</v>
      </c>
      <c r="Q175" s="215">
        <v>0.0012800000000000001</v>
      </c>
      <c r="R175" s="215">
        <f>Q175*H175</f>
        <v>0.0019200000000000003</v>
      </c>
      <c r="S175" s="215">
        <v>0.021000000000000001</v>
      </c>
      <c r="T175" s="216">
        <f>S175*H175</f>
        <v>0.0315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130</v>
      </c>
      <c r="AT175" s="217" t="s">
        <v>127</v>
      </c>
      <c r="AU175" s="217" t="s">
        <v>81</v>
      </c>
      <c r="AY175" s="19" t="s">
        <v>124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79</v>
      </c>
      <c r="BK175" s="218">
        <f>ROUND(I175*H175,2)</f>
        <v>0</v>
      </c>
      <c r="BL175" s="19" t="s">
        <v>130</v>
      </c>
      <c r="BM175" s="217" t="s">
        <v>279</v>
      </c>
    </row>
    <row r="176" s="2" customFormat="1">
      <c r="A176" s="40"/>
      <c r="B176" s="41"/>
      <c r="C176" s="42"/>
      <c r="D176" s="224" t="s">
        <v>158</v>
      </c>
      <c r="E176" s="42"/>
      <c r="F176" s="225" t="s">
        <v>409</v>
      </c>
      <c r="G176" s="42"/>
      <c r="H176" s="42"/>
      <c r="I176" s="226"/>
      <c r="J176" s="42"/>
      <c r="K176" s="42"/>
      <c r="L176" s="46"/>
      <c r="M176" s="227"/>
      <c r="N176" s="228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158</v>
      </c>
      <c r="AU176" s="19" t="s">
        <v>81</v>
      </c>
    </row>
    <row r="177" s="13" customFormat="1">
      <c r="A177" s="13"/>
      <c r="B177" s="229"/>
      <c r="C177" s="230"/>
      <c r="D177" s="231" t="s">
        <v>160</v>
      </c>
      <c r="E177" s="232" t="s">
        <v>19</v>
      </c>
      <c r="F177" s="233" t="s">
        <v>588</v>
      </c>
      <c r="G177" s="230"/>
      <c r="H177" s="234">
        <v>1.5</v>
      </c>
      <c r="I177" s="235"/>
      <c r="J177" s="230"/>
      <c r="K177" s="230"/>
      <c r="L177" s="236"/>
      <c r="M177" s="237"/>
      <c r="N177" s="238"/>
      <c r="O177" s="238"/>
      <c r="P177" s="238"/>
      <c r="Q177" s="238"/>
      <c r="R177" s="238"/>
      <c r="S177" s="238"/>
      <c r="T177" s="23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0" t="s">
        <v>160</v>
      </c>
      <c r="AU177" s="240" t="s">
        <v>81</v>
      </c>
      <c r="AV177" s="13" t="s">
        <v>81</v>
      </c>
      <c r="AW177" s="13" t="s">
        <v>33</v>
      </c>
      <c r="AX177" s="13" t="s">
        <v>71</v>
      </c>
      <c r="AY177" s="240" t="s">
        <v>124</v>
      </c>
    </row>
    <row r="178" s="14" customFormat="1">
      <c r="A178" s="14"/>
      <c r="B178" s="241"/>
      <c r="C178" s="242"/>
      <c r="D178" s="231" t="s">
        <v>160</v>
      </c>
      <c r="E178" s="243" t="s">
        <v>19</v>
      </c>
      <c r="F178" s="244" t="s">
        <v>162</v>
      </c>
      <c r="G178" s="242"/>
      <c r="H178" s="245">
        <v>1.5</v>
      </c>
      <c r="I178" s="246"/>
      <c r="J178" s="242"/>
      <c r="K178" s="242"/>
      <c r="L178" s="247"/>
      <c r="M178" s="248"/>
      <c r="N178" s="249"/>
      <c r="O178" s="249"/>
      <c r="P178" s="249"/>
      <c r="Q178" s="249"/>
      <c r="R178" s="249"/>
      <c r="S178" s="249"/>
      <c r="T178" s="25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1" t="s">
        <v>160</v>
      </c>
      <c r="AU178" s="251" t="s">
        <v>81</v>
      </c>
      <c r="AV178" s="14" t="s">
        <v>130</v>
      </c>
      <c r="AW178" s="14" t="s">
        <v>33</v>
      </c>
      <c r="AX178" s="14" t="s">
        <v>79</v>
      </c>
      <c r="AY178" s="251" t="s">
        <v>124</v>
      </c>
    </row>
    <row r="179" s="2" customFormat="1" ht="37.8" customHeight="1">
      <c r="A179" s="40"/>
      <c r="B179" s="41"/>
      <c r="C179" s="206" t="s">
        <v>223</v>
      </c>
      <c r="D179" s="206" t="s">
        <v>127</v>
      </c>
      <c r="E179" s="207" t="s">
        <v>411</v>
      </c>
      <c r="F179" s="208" t="s">
        <v>412</v>
      </c>
      <c r="G179" s="209" t="s">
        <v>156</v>
      </c>
      <c r="H179" s="210">
        <v>33.100000000000001</v>
      </c>
      <c r="I179" s="211"/>
      <c r="J179" s="212">
        <f>ROUND(I179*H179,2)</f>
        <v>0</v>
      </c>
      <c r="K179" s="208" t="s">
        <v>157</v>
      </c>
      <c r="L179" s="46"/>
      <c r="M179" s="213" t="s">
        <v>19</v>
      </c>
      <c r="N179" s="214" t="s">
        <v>42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130</v>
      </c>
      <c r="AT179" s="217" t="s">
        <v>127</v>
      </c>
      <c r="AU179" s="217" t="s">
        <v>81</v>
      </c>
      <c r="AY179" s="19" t="s">
        <v>124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79</v>
      </c>
      <c r="BK179" s="218">
        <f>ROUND(I179*H179,2)</f>
        <v>0</v>
      </c>
      <c r="BL179" s="19" t="s">
        <v>130</v>
      </c>
      <c r="BM179" s="217" t="s">
        <v>283</v>
      </c>
    </row>
    <row r="180" s="2" customFormat="1">
      <c r="A180" s="40"/>
      <c r="B180" s="41"/>
      <c r="C180" s="42"/>
      <c r="D180" s="224" t="s">
        <v>158</v>
      </c>
      <c r="E180" s="42"/>
      <c r="F180" s="225" t="s">
        <v>414</v>
      </c>
      <c r="G180" s="42"/>
      <c r="H180" s="42"/>
      <c r="I180" s="226"/>
      <c r="J180" s="42"/>
      <c r="K180" s="42"/>
      <c r="L180" s="46"/>
      <c r="M180" s="227"/>
      <c r="N180" s="228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158</v>
      </c>
      <c r="AU180" s="19" t="s">
        <v>81</v>
      </c>
    </row>
    <row r="181" s="12" customFormat="1" ht="22.8" customHeight="1">
      <c r="A181" s="12"/>
      <c r="B181" s="190"/>
      <c r="C181" s="191"/>
      <c r="D181" s="192" t="s">
        <v>70</v>
      </c>
      <c r="E181" s="204" t="s">
        <v>415</v>
      </c>
      <c r="F181" s="204" t="s">
        <v>416</v>
      </c>
      <c r="G181" s="191"/>
      <c r="H181" s="191"/>
      <c r="I181" s="194"/>
      <c r="J181" s="205">
        <f>BK181</f>
        <v>0</v>
      </c>
      <c r="K181" s="191"/>
      <c r="L181" s="196"/>
      <c r="M181" s="197"/>
      <c r="N181" s="198"/>
      <c r="O181" s="198"/>
      <c r="P181" s="199">
        <f>SUM(P182:P199)</f>
        <v>0</v>
      </c>
      <c r="Q181" s="198"/>
      <c r="R181" s="199">
        <f>SUM(R182:R199)</f>
        <v>0</v>
      </c>
      <c r="S181" s="198"/>
      <c r="T181" s="200">
        <f>SUM(T182:T199)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1" t="s">
        <v>79</v>
      </c>
      <c r="AT181" s="202" t="s">
        <v>70</v>
      </c>
      <c r="AU181" s="202" t="s">
        <v>79</v>
      </c>
      <c r="AY181" s="201" t="s">
        <v>124</v>
      </c>
      <c r="BK181" s="203">
        <f>SUM(BK182:BK199)</f>
        <v>0</v>
      </c>
    </row>
    <row r="182" s="2" customFormat="1" ht="24.15" customHeight="1">
      <c r="A182" s="40"/>
      <c r="B182" s="41"/>
      <c r="C182" s="206" t="s">
        <v>287</v>
      </c>
      <c r="D182" s="206" t="s">
        <v>127</v>
      </c>
      <c r="E182" s="207" t="s">
        <v>418</v>
      </c>
      <c r="F182" s="208" t="s">
        <v>419</v>
      </c>
      <c r="G182" s="209" t="s">
        <v>216</v>
      </c>
      <c r="H182" s="210">
        <v>33.079999999999998</v>
      </c>
      <c r="I182" s="211"/>
      <c r="J182" s="212">
        <f>ROUND(I182*H182,2)</f>
        <v>0</v>
      </c>
      <c r="K182" s="208" t="s">
        <v>157</v>
      </c>
      <c r="L182" s="46"/>
      <c r="M182" s="213" t="s">
        <v>19</v>
      </c>
      <c r="N182" s="214" t="s">
        <v>42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130</v>
      </c>
      <c r="AT182" s="217" t="s">
        <v>127</v>
      </c>
      <c r="AU182" s="217" t="s">
        <v>81</v>
      </c>
      <c r="AY182" s="19" t="s">
        <v>124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79</v>
      </c>
      <c r="BK182" s="218">
        <f>ROUND(I182*H182,2)</f>
        <v>0</v>
      </c>
      <c r="BL182" s="19" t="s">
        <v>130</v>
      </c>
      <c r="BM182" s="217" t="s">
        <v>290</v>
      </c>
    </row>
    <row r="183" s="2" customFormat="1">
      <c r="A183" s="40"/>
      <c r="B183" s="41"/>
      <c r="C183" s="42"/>
      <c r="D183" s="224" t="s">
        <v>158</v>
      </c>
      <c r="E183" s="42"/>
      <c r="F183" s="225" t="s">
        <v>421</v>
      </c>
      <c r="G183" s="42"/>
      <c r="H183" s="42"/>
      <c r="I183" s="226"/>
      <c r="J183" s="42"/>
      <c r="K183" s="42"/>
      <c r="L183" s="46"/>
      <c r="M183" s="227"/>
      <c r="N183" s="228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158</v>
      </c>
      <c r="AU183" s="19" t="s">
        <v>81</v>
      </c>
    </row>
    <row r="184" s="2" customFormat="1" ht="24.15" customHeight="1">
      <c r="A184" s="40"/>
      <c r="B184" s="41"/>
      <c r="C184" s="206" t="s">
        <v>227</v>
      </c>
      <c r="D184" s="206" t="s">
        <v>127</v>
      </c>
      <c r="E184" s="207" t="s">
        <v>422</v>
      </c>
      <c r="F184" s="208" t="s">
        <v>423</v>
      </c>
      <c r="G184" s="209" t="s">
        <v>216</v>
      </c>
      <c r="H184" s="210">
        <v>14.564</v>
      </c>
      <c r="I184" s="211"/>
      <c r="J184" s="212">
        <f>ROUND(I184*H184,2)</f>
        <v>0</v>
      </c>
      <c r="K184" s="208" t="s">
        <v>157</v>
      </c>
      <c r="L184" s="46"/>
      <c r="M184" s="213" t="s">
        <v>19</v>
      </c>
      <c r="N184" s="214" t="s">
        <v>42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130</v>
      </c>
      <c r="AT184" s="217" t="s">
        <v>127</v>
      </c>
      <c r="AU184" s="217" t="s">
        <v>81</v>
      </c>
      <c r="AY184" s="19" t="s">
        <v>124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79</v>
      </c>
      <c r="BK184" s="218">
        <f>ROUND(I184*H184,2)</f>
        <v>0</v>
      </c>
      <c r="BL184" s="19" t="s">
        <v>130</v>
      </c>
      <c r="BM184" s="217" t="s">
        <v>295</v>
      </c>
    </row>
    <row r="185" s="2" customFormat="1">
      <c r="A185" s="40"/>
      <c r="B185" s="41"/>
      <c r="C185" s="42"/>
      <c r="D185" s="224" t="s">
        <v>158</v>
      </c>
      <c r="E185" s="42"/>
      <c r="F185" s="225" t="s">
        <v>425</v>
      </c>
      <c r="G185" s="42"/>
      <c r="H185" s="42"/>
      <c r="I185" s="226"/>
      <c r="J185" s="42"/>
      <c r="K185" s="42"/>
      <c r="L185" s="46"/>
      <c r="M185" s="227"/>
      <c r="N185" s="228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158</v>
      </c>
      <c r="AU185" s="19" t="s">
        <v>81</v>
      </c>
    </row>
    <row r="186" s="15" customFormat="1">
      <c r="A186" s="15"/>
      <c r="B186" s="252"/>
      <c r="C186" s="253"/>
      <c r="D186" s="231" t="s">
        <v>160</v>
      </c>
      <c r="E186" s="254" t="s">
        <v>19</v>
      </c>
      <c r="F186" s="255" t="s">
        <v>589</v>
      </c>
      <c r="G186" s="253"/>
      <c r="H186" s="254" t="s">
        <v>19</v>
      </c>
      <c r="I186" s="256"/>
      <c r="J186" s="253"/>
      <c r="K186" s="253"/>
      <c r="L186" s="257"/>
      <c r="M186" s="258"/>
      <c r="N186" s="259"/>
      <c r="O186" s="259"/>
      <c r="P186" s="259"/>
      <c r="Q186" s="259"/>
      <c r="R186" s="259"/>
      <c r="S186" s="259"/>
      <c r="T186" s="260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1" t="s">
        <v>160</v>
      </c>
      <c r="AU186" s="261" t="s">
        <v>81</v>
      </c>
      <c r="AV186" s="15" t="s">
        <v>79</v>
      </c>
      <c r="AW186" s="15" t="s">
        <v>33</v>
      </c>
      <c r="AX186" s="15" t="s">
        <v>71</v>
      </c>
      <c r="AY186" s="261" t="s">
        <v>124</v>
      </c>
    </row>
    <row r="187" s="13" customFormat="1">
      <c r="A187" s="13"/>
      <c r="B187" s="229"/>
      <c r="C187" s="230"/>
      <c r="D187" s="231" t="s">
        <v>160</v>
      </c>
      <c r="E187" s="232" t="s">
        <v>19</v>
      </c>
      <c r="F187" s="233" t="s">
        <v>590</v>
      </c>
      <c r="G187" s="230"/>
      <c r="H187" s="234">
        <v>14.564</v>
      </c>
      <c r="I187" s="235"/>
      <c r="J187" s="230"/>
      <c r="K187" s="230"/>
      <c r="L187" s="236"/>
      <c r="M187" s="237"/>
      <c r="N187" s="238"/>
      <c r="O187" s="238"/>
      <c r="P187" s="238"/>
      <c r="Q187" s="238"/>
      <c r="R187" s="238"/>
      <c r="S187" s="238"/>
      <c r="T187" s="23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0" t="s">
        <v>160</v>
      </c>
      <c r="AU187" s="240" t="s">
        <v>81</v>
      </c>
      <c r="AV187" s="13" t="s">
        <v>81</v>
      </c>
      <c r="AW187" s="13" t="s">
        <v>33</v>
      </c>
      <c r="AX187" s="13" t="s">
        <v>71</v>
      </c>
      <c r="AY187" s="240" t="s">
        <v>124</v>
      </c>
    </row>
    <row r="188" s="14" customFormat="1">
      <c r="A188" s="14"/>
      <c r="B188" s="241"/>
      <c r="C188" s="242"/>
      <c r="D188" s="231" t="s">
        <v>160</v>
      </c>
      <c r="E188" s="243" t="s">
        <v>19</v>
      </c>
      <c r="F188" s="244" t="s">
        <v>162</v>
      </c>
      <c r="G188" s="242"/>
      <c r="H188" s="245">
        <v>14.564</v>
      </c>
      <c r="I188" s="246"/>
      <c r="J188" s="242"/>
      <c r="K188" s="242"/>
      <c r="L188" s="247"/>
      <c r="M188" s="248"/>
      <c r="N188" s="249"/>
      <c r="O188" s="249"/>
      <c r="P188" s="249"/>
      <c r="Q188" s="249"/>
      <c r="R188" s="249"/>
      <c r="S188" s="249"/>
      <c r="T188" s="25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1" t="s">
        <v>160</v>
      </c>
      <c r="AU188" s="251" t="s">
        <v>81</v>
      </c>
      <c r="AV188" s="14" t="s">
        <v>130</v>
      </c>
      <c r="AW188" s="14" t="s">
        <v>33</v>
      </c>
      <c r="AX188" s="14" t="s">
        <v>79</v>
      </c>
      <c r="AY188" s="251" t="s">
        <v>124</v>
      </c>
    </row>
    <row r="189" s="2" customFormat="1" ht="24.15" customHeight="1">
      <c r="A189" s="40"/>
      <c r="B189" s="41"/>
      <c r="C189" s="206" t="s">
        <v>297</v>
      </c>
      <c r="D189" s="206" t="s">
        <v>127</v>
      </c>
      <c r="E189" s="207" t="s">
        <v>429</v>
      </c>
      <c r="F189" s="208" t="s">
        <v>430</v>
      </c>
      <c r="G189" s="209" t="s">
        <v>216</v>
      </c>
      <c r="H189" s="210">
        <v>33.079999999999998</v>
      </c>
      <c r="I189" s="211"/>
      <c r="J189" s="212">
        <f>ROUND(I189*H189,2)</f>
        <v>0</v>
      </c>
      <c r="K189" s="208" t="s">
        <v>157</v>
      </c>
      <c r="L189" s="46"/>
      <c r="M189" s="213" t="s">
        <v>19</v>
      </c>
      <c r="N189" s="214" t="s">
        <v>42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130</v>
      </c>
      <c r="AT189" s="217" t="s">
        <v>127</v>
      </c>
      <c r="AU189" s="217" t="s">
        <v>81</v>
      </c>
      <c r="AY189" s="19" t="s">
        <v>124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79</v>
      </c>
      <c r="BK189" s="218">
        <f>ROUND(I189*H189,2)</f>
        <v>0</v>
      </c>
      <c r="BL189" s="19" t="s">
        <v>130</v>
      </c>
      <c r="BM189" s="217" t="s">
        <v>318</v>
      </c>
    </row>
    <row r="190" s="2" customFormat="1">
      <c r="A190" s="40"/>
      <c r="B190" s="41"/>
      <c r="C190" s="42"/>
      <c r="D190" s="224" t="s">
        <v>158</v>
      </c>
      <c r="E190" s="42"/>
      <c r="F190" s="225" t="s">
        <v>432</v>
      </c>
      <c r="G190" s="42"/>
      <c r="H190" s="42"/>
      <c r="I190" s="226"/>
      <c r="J190" s="42"/>
      <c r="K190" s="42"/>
      <c r="L190" s="46"/>
      <c r="M190" s="227"/>
      <c r="N190" s="228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158</v>
      </c>
      <c r="AU190" s="19" t="s">
        <v>81</v>
      </c>
    </row>
    <row r="191" s="2" customFormat="1" ht="24.15" customHeight="1">
      <c r="A191" s="40"/>
      <c r="B191" s="41"/>
      <c r="C191" s="206" t="s">
        <v>237</v>
      </c>
      <c r="D191" s="206" t="s">
        <v>127</v>
      </c>
      <c r="E191" s="207" t="s">
        <v>433</v>
      </c>
      <c r="F191" s="208" t="s">
        <v>434</v>
      </c>
      <c r="G191" s="209" t="s">
        <v>216</v>
      </c>
      <c r="H191" s="210">
        <v>628.51999999999998</v>
      </c>
      <c r="I191" s="211"/>
      <c r="J191" s="212">
        <f>ROUND(I191*H191,2)</f>
        <v>0</v>
      </c>
      <c r="K191" s="208" t="s">
        <v>157</v>
      </c>
      <c r="L191" s="46"/>
      <c r="M191" s="213" t="s">
        <v>19</v>
      </c>
      <c r="N191" s="214" t="s">
        <v>42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130</v>
      </c>
      <c r="AT191" s="217" t="s">
        <v>127</v>
      </c>
      <c r="AU191" s="217" t="s">
        <v>81</v>
      </c>
      <c r="AY191" s="19" t="s">
        <v>124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79</v>
      </c>
      <c r="BK191" s="218">
        <f>ROUND(I191*H191,2)</f>
        <v>0</v>
      </c>
      <c r="BL191" s="19" t="s">
        <v>130</v>
      </c>
      <c r="BM191" s="217" t="s">
        <v>325</v>
      </c>
    </row>
    <row r="192" s="2" customFormat="1">
      <c r="A192" s="40"/>
      <c r="B192" s="41"/>
      <c r="C192" s="42"/>
      <c r="D192" s="224" t="s">
        <v>158</v>
      </c>
      <c r="E192" s="42"/>
      <c r="F192" s="225" t="s">
        <v>436</v>
      </c>
      <c r="G192" s="42"/>
      <c r="H192" s="42"/>
      <c r="I192" s="226"/>
      <c r="J192" s="42"/>
      <c r="K192" s="42"/>
      <c r="L192" s="46"/>
      <c r="M192" s="227"/>
      <c r="N192" s="228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158</v>
      </c>
      <c r="AU192" s="19" t="s">
        <v>81</v>
      </c>
    </row>
    <row r="193" s="13" customFormat="1">
      <c r="A193" s="13"/>
      <c r="B193" s="229"/>
      <c r="C193" s="230"/>
      <c r="D193" s="231" t="s">
        <v>160</v>
      </c>
      <c r="E193" s="232" t="s">
        <v>19</v>
      </c>
      <c r="F193" s="233" t="s">
        <v>591</v>
      </c>
      <c r="G193" s="230"/>
      <c r="H193" s="234">
        <v>628.51999999999998</v>
      </c>
      <c r="I193" s="235"/>
      <c r="J193" s="230"/>
      <c r="K193" s="230"/>
      <c r="L193" s="236"/>
      <c r="M193" s="237"/>
      <c r="N193" s="238"/>
      <c r="O193" s="238"/>
      <c r="P193" s="238"/>
      <c r="Q193" s="238"/>
      <c r="R193" s="238"/>
      <c r="S193" s="238"/>
      <c r="T193" s="23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0" t="s">
        <v>160</v>
      </c>
      <c r="AU193" s="240" t="s">
        <v>81</v>
      </c>
      <c r="AV193" s="13" t="s">
        <v>81</v>
      </c>
      <c r="AW193" s="13" t="s">
        <v>33</v>
      </c>
      <c r="AX193" s="13" t="s">
        <v>71</v>
      </c>
      <c r="AY193" s="240" t="s">
        <v>124</v>
      </c>
    </row>
    <row r="194" s="14" customFormat="1">
      <c r="A194" s="14"/>
      <c r="B194" s="241"/>
      <c r="C194" s="242"/>
      <c r="D194" s="231" t="s">
        <v>160</v>
      </c>
      <c r="E194" s="243" t="s">
        <v>19</v>
      </c>
      <c r="F194" s="244" t="s">
        <v>162</v>
      </c>
      <c r="G194" s="242"/>
      <c r="H194" s="245">
        <v>628.51999999999998</v>
      </c>
      <c r="I194" s="246"/>
      <c r="J194" s="242"/>
      <c r="K194" s="242"/>
      <c r="L194" s="247"/>
      <c r="M194" s="248"/>
      <c r="N194" s="249"/>
      <c r="O194" s="249"/>
      <c r="P194" s="249"/>
      <c r="Q194" s="249"/>
      <c r="R194" s="249"/>
      <c r="S194" s="249"/>
      <c r="T194" s="25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1" t="s">
        <v>160</v>
      </c>
      <c r="AU194" s="251" t="s">
        <v>81</v>
      </c>
      <c r="AV194" s="14" t="s">
        <v>130</v>
      </c>
      <c r="AW194" s="14" t="s">
        <v>33</v>
      </c>
      <c r="AX194" s="14" t="s">
        <v>79</v>
      </c>
      <c r="AY194" s="251" t="s">
        <v>124</v>
      </c>
    </row>
    <row r="195" s="2" customFormat="1" ht="16.5" customHeight="1">
      <c r="A195" s="40"/>
      <c r="B195" s="41"/>
      <c r="C195" s="206" t="s">
        <v>308</v>
      </c>
      <c r="D195" s="206" t="s">
        <v>127</v>
      </c>
      <c r="E195" s="207" t="s">
        <v>439</v>
      </c>
      <c r="F195" s="208" t="s">
        <v>440</v>
      </c>
      <c r="G195" s="209" t="s">
        <v>216</v>
      </c>
      <c r="H195" s="210">
        <v>7.282</v>
      </c>
      <c r="I195" s="211"/>
      <c r="J195" s="212">
        <f>ROUND(I195*H195,2)</f>
        <v>0</v>
      </c>
      <c r="K195" s="208" t="s">
        <v>157</v>
      </c>
      <c r="L195" s="46"/>
      <c r="M195" s="213" t="s">
        <v>19</v>
      </c>
      <c r="N195" s="214" t="s">
        <v>42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130</v>
      </c>
      <c r="AT195" s="217" t="s">
        <v>127</v>
      </c>
      <c r="AU195" s="217" t="s">
        <v>81</v>
      </c>
      <c r="AY195" s="19" t="s">
        <v>124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79</v>
      </c>
      <c r="BK195" s="218">
        <f>ROUND(I195*H195,2)</f>
        <v>0</v>
      </c>
      <c r="BL195" s="19" t="s">
        <v>130</v>
      </c>
      <c r="BM195" s="217" t="s">
        <v>329</v>
      </c>
    </row>
    <row r="196" s="2" customFormat="1">
      <c r="A196" s="40"/>
      <c r="B196" s="41"/>
      <c r="C196" s="42"/>
      <c r="D196" s="224" t="s">
        <v>158</v>
      </c>
      <c r="E196" s="42"/>
      <c r="F196" s="225" t="s">
        <v>442</v>
      </c>
      <c r="G196" s="42"/>
      <c r="H196" s="42"/>
      <c r="I196" s="226"/>
      <c r="J196" s="42"/>
      <c r="K196" s="42"/>
      <c r="L196" s="46"/>
      <c r="M196" s="227"/>
      <c r="N196" s="228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158</v>
      </c>
      <c r="AU196" s="19" t="s">
        <v>81</v>
      </c>
    </row>
    <row r="197" s="15" customFormat="1">
      <c r="A197" s="15"/>
      <c r="B197" s="252"/>
      <c r="C197" s="253"/>
      <c r="D197" s="231" t="s">
        <v>160</v>
      </c>
      <c r="E197" s="254" t="s">
        <v>19</v>
      </c>
      <c r="F197" s="255" t="s">
        <v>592</v>
      </c>
      <c r="G197" s="253"/>
      <c r="H197" s="254" t="s">
        <v>19</v>
      </c>
      <c r="I197" s="256"/>
      <c r="J197" s="253"/>
      <c r="K197" s="253"/>
      <c r="L197" s="257"/>
      <c r="M197" s="258"/>
      <c r="N197" s="259"/>
      <c r="O197" s="259"/>
      <c r="P197" s="259"/>
      <c r="Q197" s="259"/>
      <c r="R197" s="259"/>
      <c r="S197" s="259"/>
      <c r="T197" s="260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1" t="s">
        <v>160</v>
      </c>
      <c r="AU197" s="261" t="s">
        <v>81</v>
      </c>
      <c r="AV197" s="15" t="s">
        <v>79</v>
      </c>
      <c r="AW197" s="15" t="s">
        <v>33</v>
      </c>
      <c r="AX197" s="15" t="s">
        <v>71</v>
      </c>
      <c r="AY197" s="261" t="s">
        <v>124</v>
      </c>
    </row>
    <row r="198" s="13" customFormat="1">
      <c r="A198" s="13"/>
      <c r="B198" s="229"/>
      <c r="C198" s="230"/>
      <c r="D198" s="231" t="s">
        <v>160</v>
      </c>
      <c r="E198" s="232" t="s">
        <v>19</v>
      </c>
      <c r="F198" s="233" t="s">
        <v>593</v>
      </c>
      <c r="G198" s="230"/>
      <c r="H198" s="234">
        <v>7.282</v>
      </c>
      <c r="I198" s="235"/>
      <c r="J198" s="230"/>
      <c r="K198" s="230"/>
      <c r="L198" s="236"/>
      <c r="M198" s="237"/>
      <c r="N198" s="238"/>
      <c r="O198" s="238"/>
      <c r="P198" s="238"/>
      <c r="Q198" s="238"/>
      <c r="R198" s="238"/>
      <c r="S198" s="238"/>
      <c r="T198" s="23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0" t="s">
        <v>160</v>
      </c>
      <c r="AU198" s="240" t="s">
        <v>81</v>
      </c>
      <c r="AV198" s="13" t="s">
        <v>81</v>
      </c>
      <c r="AW198" s="13" t="s">
        <v>33</v>
      </c>
      <c r="AX198" s="13" t="s">
        <v>71</v>
      </c>
      <c r="AY198" s="240" t="s">
        <v>124</v>
      </c>
    </row>
    <row r="199" s="14" customFormat="1">
      <c r="A199" s="14"/>
      <c r="B199" s="241"/>
      <c r="C199" s="242"/>
      <c r="D199" s="231" t="s">
        <v>160</v>
      </c>
      <c r="E199" s="243" t="s">
        <v>19</v>
      </c>
      <c r="F199" s="244" t="s">
        <v>162</v>
      </c>
      <c r="G199" s="242"/>
      <c r="H199" s="245">
        <v>7.282</v>
      </c>
      <c r="I199" s="246"/>
      <c r="J199" s="242"/>
      <c r="K199" s="242"/>
      <c r="L199" s="247"/>
      <c r="M199" s="248"/>
      <c r="N199" s="249"/>
      <c r="O199" s="249"/>
      <c r="P199" s="249"/>
      <c r="Q199" s="249"/>
      <c r="R199" s="249"/>
      <c r="S199" s="249"/>
      <c r="T199" s="25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1" t="s">
        <v>160</v>
      </c>
      <c r="AU199" s="251" t="s">
        <v>81</v>
      </c>
      <c r="AV199" s="14" t="s">
        <v>130</v>
      </c>
      <c r="AW199" s="14" t="s">
        <v>33</v>
      </c>
      <c r="AX199" s="14" t="s">
        <v>79</v>
      </c>
      <c r="AY199" s="251" t="s">
        <v>124</v>
      </c>
    </row>
    <row r="200" s="12" customFormat="1" ht="22.8" customHeight="1">
      <c r="A200" s="12"/>
      <c r="B200" s="190"/>
      <c r="C200" s="191"/>
      <c r="D200" s="192" t="s">
        <v>70</v>
      </c>
      <c r="E200" s="204" t="s">
        <v>444</v>
      </c>
      <c r="F200" s="204" t="s">
        <v>445</v>
      </c>
      <c r="G200" s="191"/>
      <c r="H200" s="191"/>
      <c r="I200" s="194"/>
      <c r="J200" s="205">
        <f>BK200</f>
        <v>0</v>
      </c>
      <c r="K200" s="191"/>
      <c r="L200" s="196"/>
      <c r="M200" s="197"/>
      <c r="N200" s="198"/>
      <c r="O200" s="198"/>
      <c r="P200" s="199">
        <f>SUM(P201:P202)</f>
        <v>0</v>
      </c>
      <c r="Q200" s="198"/>
      <c r="R200" s="199">
        <f>SUM(R201:R202)</f>
        <v>0</v>
      </c>
      <c r="S200" s="198"/>
      <c r="T200" s="200">
        <f>SUM(T201:T202)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1" t="s">
        <v>79</v>
      </c>
      <c r="AT200" s="202" t="s">
        <v>70</v>
      </c>
      <c r="AU200" s="202" t="s">
        <v>79</v>
      </c>
      <c r="AY200" s="201" t="s">
        <v>124</v>
      </c>
      <c r="BK200" s="203">
        <f>SUM(BK201:BK202)</f>
        <v>0</v>
      </c>
    </row>
    <row r="201" s="2" customFormat="1" ht="24.15" customHeight="1">
      <c r="A201" s="40"/>
      <c r="B201" s="41"/>
      <c r="C201" s="206" t="s">
        <v>242</v>
      </c>
      <c r="D201" s="206" t="s">
        <v>127</v>
      </c>
      <c r="E201" s="207" t="s">
        <v>594</v>
      </c>
      <c r="F201" s="208" t="s">
        <v>595</v>
      </c>
      <c r="G201" s="209" t="s">
        <v>216</v>
      </c>
      <c r="H201" s="210">
        <v>43.390999999999998</v>
      </c>
      <c r="I201" s="211"/>
      <c r="J201" s="212">
        <f>ROUND(I201*H201,2)</f>
        <v>0</v>
      </c>
      <c r="K201" s="208" t="s">
        <v>157</v>
      </c>
      <c r="L201" s="46"/>
      <c r="M201" s="213" t="s">
        <v>19</v>
      </c>
      <c r="N201" s="214" t="s">
        <v>42</v>
      </c>
      <c r="O201" s="86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130</v>
      </c>
      <c r="AT201" s="217" t="s">
        <v>127</v>
      </c>
      <c r="AU201" s="217" t="s">
        <v>81</v>
      </c>
      <c r="AY201" s="19" t="s">
        <v>124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79</v>
      </c>
      <c r="BK201" s="218">
        <f>ROUND(I201*H201,2)</f>
        <v>0</v>
      </c>
      <c r="BL201" s="19" t="s">
        <v>130</v>
      </c>
      <c r="BM201" s="217" t="s">
        <v>334</v>
      </c>
    </row>
    <row r="202" s="2" customFormat="1">
      <c r="A202" s="40"/>
      <c r="B202" s="41"/>
      <c r="C202" s="42"/>
      <c r="D202" s="224" t="s">
        <v>158</v>
      </c>
      <c r="E202" s="42"/>
      <c r="F202" s="225" t="s">
        <v>596</v>
      </c>
      <c r="G202" s="42"/>
      <c r="H202" s="42"/>
      <c r="I202" s="226"/>
      <c r="J202" s="42"/>
      <c r="K202" s="42"/>
      <c r="L202" s="46"/>
      <c r="M202" s="272"/>
      <c r="N202" s="273"/>
      <c r="O202" s="221"/>
      <c r="P202" s="221"/>
      <c r="Q202" s="221"/>
      <c r="R202" s="221"/>
      <c r="S202" s="221"/>
      <c r="T202" s="274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158</v>
      </c>
      <c r="AU202" s="19" t="s">
        <v>81</v>
      </c>
    </row>
    <row r="203" s="2" customFormat="1" ht="6.96" customHeight="1">
      <c r="A203" s="40"/>
      <c r="B203" s="61"/>
      <c r="C203" s="62"/>
      <c r="D203" s="62"/>
      <c r="E203" s="62"/>
      <c r="F203" s="62"/>
      <c r="G203" s="62"/>
      <c r="H203" s="62"/>
      <c r="I203" s="62"/>
      <c r="J203" s="62"/>
      <c r="K203" s="62"/>
      <c r="L203" s="46"/>
      <c r="M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</row>
  </sheetData>
  <sheetProtection sheet="1" autoFilter="0" formatColumns="0" formatRows="0" objects="1" scenarios="1" spinCount="100000" saltValue="zdVmy42+A5dnTNO6cEvOc3J1FimllkonCw4ItHhs4/hTNPP3PoMLs0HPA4B/Wq9qzPQwsNF+YpPXEvjNVL9itw==" hashValue="XN4R+AcG7+Em2Y568VZld6lhiwDfbsdEJK2QzJ22+X9mWFkZm0vJGsECSpOhNrN7J3lv7ApvX1bej9NYsP4+cQ==" algorithmName="SHA-512" password="CC35"/>
  <autoFilter ref="C86:K202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4_01/113106151"/>
    <hyperlink ref="F97" r:id="rId2" display="https://podminky.urs.cz/item/CS_URS_2024_01/113107124"/>
    <hyperlink ref="F103" r:id="rId3" display="https://podminky.urs.cz/item/CS_URS_2024_01/132212131"/>
    <hyperlink ref="F107" r:id="rId4" display="https://podminky.urs.cz/item/CS_URS_2024_01/132212331"/>
    <hyperlink ref="F113" r:id="rId5" display="https://podminky.urs.cz/item/CS_URS_2024_01/162751117"/>
    <hyperlink ref="F118" r:id="rId6" display="https://podminky.urs.cz/item/CS_URS_2024_01/162751119"/>
    <hyperlink ref="F123" r:id="rId7" display="https://podminky.urs.cz/item/CS_URS_2024_01/171201221"/>
    <hyperlink ref="F127" r:id="rId8" display="https://podminky.urs.cz/item/CS_URS_2024_01/174111101"/>
    <hyperlink ref="F132" r:id="rId9" display="https://podminky.urs.cz/item/CS_URS_2024_01/175111101"/>
    <hyperlink ref="F140" r:id="rId10" display="https://podminky.urs.cz/item/CS_URS_2024_01/181912112"/>
    <hyperlink ref="F143" r:id="rId11" display="https://podminky.urs.cz/item/CS_URS_2024_01/451573111"/>
    <hyperlink ref="F151" r:id="rId12" display="https://podminky.urs.cz/item/CS_URS_2024_01/564871111"/>
    <hyperlink ref="F153" r:id="rId13" display="https://podminky.urs.cz/item/CS_URS_2024_01/591111111"/>
    <hyperlink ref="F164" r:id="rId14" display="https://podminky.urs.cz/item/CS_URS_2024_01/977151111"/>
    <hyperlink ref="F166" r:id="rId15" display="https://podminky.urs.cz/item/CS_URS_2024_01/977151112"/>
    <hyperlink ref="F170" r:id="rId16" display="https://podminky.urs.cz/item/CS_URS_2024_01/977151113"/>
    <hyperlink ref="F174" r:id="rId17" display="https://podminky.urs.cz/item/CS_URS_2024_01/977151115"/>
    <hyperlink ref="F176" r:id="rId18" display="https://podminky.urs.cz/item/CS_URS_2024_01/977151119"/>
    <hyperlink ref="F180" r:id="rId19" display="https://podminky.urs.cz/item/CS_URS_2024_01/979071111"/>
    <hyperlink ref="F183" r:id="rId20" display="https://podminky.urs.cz/item/CS_URS_2024_01/997013631"/>
    <hyperlink ref="F185" r:id="rId21" display="https://podminky.urs.cz/item/CS_URS_2024_01/997221151"/>
    <hyperlink ref="F190" r:id="rId22" display="https://podminky.urs.cz/item/CS_URS_2024_01/997221551"/>
    <hyperlink ref="F192" r:id="rId23" display="https://podminky.urs.cz/item/CS_URS_2024_01/997221559"/>
    <hyperlink ref="F196" r:id="rId24" display="https://podminky.urs.cz/item/CS_URS_2024_01/997221612"/>
    <hyperlink ref="F202" r:id="rId25" display="https://podminky.urs.cz/item/CS_URS_2024_01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6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Revitalizace kašny J.M.Marků, Lanškroun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597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26. 6. 2024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ROUND((SUM(BE80:BE82)),  2)</f>
        <v>0</v>
      </c>
      <c r="G33" s="40"/>
      <c r="H33" s="40"/>
      <c r="I33" s="150">
        <v>0.20999999999999999</v>
      </c>
      <c r="J33" s="149">
        <f>ROUND(((SUM(BE80:BE82))*I33),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ROUND((SUM(BF80:BF82)),  2)</f>
        <v>0</v>
      </c>
      <c r="G34" s="40"/>
      <c r="H34" s="40"/>
      <c r="I34" s="150">
        <v>0.12</v>
      </c>
      <c r="J34" s="149">
        <f>ROUND(((SUM(BF80:BF82))*I34),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ROUND((SUM(BG80:BG82)),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ROUND((SUM(BH80:BH82)),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ROUND((SUM(BI80:BI82)),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Revitalizace kašny J.M.Marků, Lanškroun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041 - Technologie kašny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Lanškroun</v>
      </c>
      <c r="G52" s="42"/>
      <c r="H52" s="42"/>
      <c r="I52" s="34" t="s">
        <v>23</v>
      </c>
      <c r="J52" s="74" t="str">
        <f>IF(J12="","",J12)</f>
        <v>26. 6. 2024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Lanškroun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528</v>
      </c>
      <c r="E60" s="170"/>
      <c r="F60" s="170"/>
      <c r="G60" s="170"/>
      <c r="H60" s="170"/>
      <c r="I60" s="170"/>
      <c r="J60" s="171">
        <f>J81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3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6" s="2" customFormat="1" ht="6.96" customHeight="1">
      <c r="A66" s="40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4.96" customHeight="1">
      <c r="A67" s="40"/>
      <c r="B67" s="41"/>
      <c r="C67" s="25" t="s">
        <v>108</v>
      </c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2" customHeight="1">
      <c r="A69" s="40"/>
      <c r="B69" s="41"/>
      <c r="C69" s="34" t="s">
        <v>16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6.5" customHeight="1">
      <c r="A70" s="40"/>
      <c r="B70" s="41"/>
      <c r="C70" s="42"/>
      <c r="D70" s="42"/>
      <c r="E70" s="162" t="str">
        <f>E7</f>
        <v>Revitalizace kašny J.M.Marků, Lanškroun</v>
      </c>
      <c r="F70" s="34"/>
      <c r="G70" s="34"/>
      <c r="H70" s="34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98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71" t="str">
        <f>E9</f>
        <v>041 - Technologie kašny</v>
      </c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21</v>
      </c>
      <c r="D74" s="42"/>
      <c r="E74" s="42"/>
      <c r="F74" s="29" t="str">
        <f>F12</f>
        <v>Lanškroun</v>
      </c>
      <c r="G74" s="42"/>
      <c r="H74" s="42"/>
      <c r="I74" s="34" t="s">
        <v>23</v>
      </c>
      <c r="J74" s="74" t="str">
        <f>IF(J12="","",J12)</f>
        <v>26. 6. 2024</v>
      </c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5.15" customHeight="1">
      <c r="A76" s="40"/>
      <c r="B76" s="41"/>
      <c r="C76" s="34" t="s">
        <v>25</v>
      </c>
      <c r="D76" s="42"/>
      <c r="E76" s="42"/>
      <c r="F76" s="29" t="str">
        <f>E15</f>
        <v>Město Lanškroun</v>
      </c>
      <c r="G76" s="42"/>
      <c r="H76" s="42"/>
      <c r="I76" s="34" t="s">
        <v>31</v>
      </c>
      <c r="J76" s="38" t="str">
        <f>E21</f>
        <v xml:space="preserve"> 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29</v>
      </c>
      <c r="D77" s="42"/>
      <c r="E77" s="42"/>
      <c r="F77" s="29" t="str">
        <f>IF(E18="","",E18)</f>
        <v>Vyplň údaj</v>
      </c>
      <c r="G77" s="42"/>
      <c r="H77" s="42"/>
      <c r="I77" s="34" t="s">
        <v>34</v>
      </c>
      <c r="J77" s="38" t="str">
        <f>E24</f>
        <v xml:space="preserve"> 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0.32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1" customFormat="1" ht="29.28" customHeight="1">
      <c r="A79" s="179"/>
      <c r="B79" s="180"/>
      <c r="C79" s="181" t="s">
        <v>109</v>
      </c>
      <c r="D79" s="182" t="s">
        <v>56</v>
      </c>
      <c r="E79" s="182" t="s">
        <v>52</v>
      </c>
      <c r="F79" s="182" t="s">
        <v>53</v>
      </c>
      <c r="G79" s="182" t="s">
        <v>110</v>
      </c>
      <c r="H79" s="182" t="s">
        <v>111</v>
      </c>
      <c r="I79" s="182" t="s">
        <v>112</v>
      </c>
      <c r="J79" s="182" t="s">
        <v>102</v>
      </c>
      <c r="K79" s="183" t="s">
        <v>113</v>
      </c>
      <c r="L79" s="184"/>
      <c r="M79" s="94" t="s">
        <v>19</v>
      </c>
      <c r="N79" s="95" t="s">
        <v>41</v>
      </c>
      <c r="O79" s="95" t="s">
        <v>114</v>
      </c>
      <c r="P79" s="95" t="s">
        <v>115</v>
      </c>
      <c r="Q79" s="95" t="s">
        <v>116</v>
      </c>
      <c r="R79" s="95" t="s">
        <v>117</v>
      </c>
      <c r="S79" s="95" t="s">
        <v>118</v>
      </c>
      <c r="T79" s="96" t="s">
        <v>119</v>
      </c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</row>
    <row r="80" s="2" customFormat="1" ht="22.8" customHeight="1">
      <c r="A80" s="40"/>
      <c r="B80" s="41"/>
      <c r="C80" s="101" t="s">
        <v>120</v>
      </c>
      <c r="D80" s="42"/>
      <c r="E80" s="42"/>
      <c r="F80" s="42"/>
      <c r="G80" s="42"/>
      <c r="H80" s="42"/>
      <c r="I80" s="42"/>
      <c r="J80" s="185">
        <f>BK80</f>
        <v>0</v>
      </c>
      <c r="K80" s="42"/>
      <c r="L80" s="46"/>
      <c r="M80" s="97"/>
      <c r="N80" s="186"/>
      <c r="O80" s="98"/>
      <c r="P80" s="187">
        <f>P81</f>
        <v>0</v>
      </c>
      <c r="Q80" s="98"/>
      <c r="R80" s="187">
        <f>R81</f>
        <v>0</v>
      </c>
      <c r="S80" s="98"/>
      <c r="T80" s="188">
        <f>T81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T80" s="19" t="s">
        <v>70</v>
      </c>
      <c r="AU80" s="19" t="s">
        <v>103</v>
      </c>
      <c r="BK80" s="189">
        <f>BK81</f>
        <v>0</v>
      </c>
    </row>
    <row r="81" s="12" customFormat="1" ht="25.92" customHeight="1">
      <c r="A81" s="12"/>
      <c r="B81" s="190"/>
      <c r="C81" s="191"/>
      <c r="D81" s="192" t="s">
        <v>70</v>
      </c>
      <c r="E81" s="193" t="s">
        <v>529</v>
      </c>
      <c r="F81" s="193" t="s">
        <v>530</v>
      </c>
      <c r="G81" s="191"/>
      <c r="H81" s="191"/>
      <c r="I81" s="194"/>
      <c r="J81" s="195">
        <f>BK81</f>
        <v>0</v>
      </c>
      <c r="K81" s="191"/>
      <c r="L81" s="196"/>
      <c r="M81" s="197"/>
      <c r="N81" s="198"/>
      <c r="O81" s="198"/>
      <c r="P81" s="199">
        <f>P82</f>
        <v>0</v>
      </c>
      <c r="Q81" s="198"/>
      <c r="R81" s="199">
        <f>R82</f>
        <v>0</v>
      </c>
      <c r="S81" s="198"/>
      <c r="T81" s="200">
        <f>T82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1" t="s">
        <v>130</v>
      </c>
      <c r="AT81" s="202" t="s">
        <v>70</v>
      </c>
      <c r="AU81" s="202" t="s">
        <v>71</v>
      </c>
      <c r="AY81" s="201" t="s">
        <v>124</v>
      </c>
      <c r="BK81" s="203">
        <f>BK82</f>
        <v>0</v>
      </c>
    </row>
    <row r="82" s="2" customFormat="1" ht="16.5" customHeight="1">
      <c r="A82" s="40"/>
      <c r="B82" s="41"/>
      <c r="C82" s="206" t="s">
        <v>79</v>
      </c>
      <c r="D82" s="206" t="s">
        <v>127</v>
      </c>
      <c r="E82" s="207" t="s">
        <v>531</v>
      </c>
      <c r="F82" s="208" t="s">
        <v>598</v>
      </c>
      <c r="G82" s="209" t="s">
        <v>129</v>
      </c>
      <c r="H82" s="210">
        <v>1</v>
      </c>
      <c r="I82" s="211"/>
      <c r="J82" s="212">
        <f>ROUND(I82*H82,2)</f>
        <v>0</v>
      </c>
      <c r="K82" s="208" t="s">
        <v>19</v>
      </c>
      <c r="L82" s="46"/>
      <c r="M82" s="219" t="s">
        <v>19</v>
      </c>
      <c r="N82" s="220" t="s">
        <v>42</v>
      </c>
      <c r="O82" s="221"/>
      <c r="P82" s="222">
        <f>O82*H82</f>
        <v>0</v>
      </c>
      <c r="Q82" s="222">
        <v>0</v>
      </c>
      <c r="R82" s="222">
        <f>Q82*H82</f>
        <v>0</v>
      </c>
      <c r="S82" s="222">
        <v>0</v>
      </c>
      <c r="T82" s="223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17" t="s">
        <v>533</v>
      </c>
      <c r="AT82" s="217" t="s">
        <v>127</v>
      </c>
      <c r="AU82" s="217" t="s">
        <v>79</v>
      </c>
      <c r="AY82" s="19" t="s">
        <v>124</v>
      </c>
      <c r="BE82" s="218">
        <f>IF(N82="základní",J82,0)</f>
        <v>0</v>
      </c>
      <c r="BF82" s="218">
        <f>IF(N82="snížená",J82,0)</f>
        <v>0</v>
      </c>
      <c r="BG82" s="218">
        <f>IF(N82="zákl. přenesená",J82,0)</f>
        <v>0</v>
      </c>
      <c r="BH82" s="218">
        <f>IF(N82="sníž. přenesená",J82,0)</f>
        <v>0</v>
      </c>
      <c r="BI82" s="218">
        <f>IF(N82="nulová",J82,0)</f>
        <v>0</v>
      </c>
      <c r="BJ82" s="19" t="s">
        <v>79</v>
      </c>
      <c r="BK82" s="218">
        <f>ROUND(I82*H82,2)</f>
        <v>0</v>
      </c>
      <c r="BL82" s="19" t="s">
        <v>533</v>
      </c>
      <c r="BM82" s="217" t="s">
        <v>81</v>
      </c>
    </row>
    <row r="83" s="2" customFormat="1" ht="6.96" customHeight="1">
      <c r="A83" s="40"/>
      <c r="B83" s="61"/>
      <c r="C83" s="62"/>
      <c r="D83" s="62"/>
      <c r="E83" s="62"/>
      <c r="F83" s="62"/>
      <c r="G83" s="62"/>
      <c r="H83" s="62"/>
      <c r="I83" s="62"/>
      <c r="J83" s="62"/>
      <c r="K83" s="62"/>
      <c r="L83" s="46"/>
      <c r="M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</sheetData>
  <sheetProtection sheet="1" autoFilter="0" formatColumns="0" formatRows="0" objects="1" scenarios="1" spinCount="100000" saltValue="bZX0DPAPlctbYVV5cbp0C6Ph3p0y9SokgVqcNwoI+KZKGXMJmo87mXeY+SQwOyHfIEvjS4mA2XRTlTbCh46Uuw==" hashValue="pg1DmenzMWBuOSD3Tyvya51P8u3WAiv0kP49V3y5TZBiGqJ5A7TvsjK7IATka30fPxddYbNh+RvUX2zcRZqCaA==" algorithmName="SHA-512" password="CC35"/>
  <autoFilter ref="C79:K82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5" customWidth="1"/>
    <col min="2" max="2" width="1.667969" style="275" customWidth="1"/>
    <col min="3" max="4" width="5" style="275" customWidth="1"/>
    <col min="5" max="5" width="11.66016" style="275" customWidth="1"/>
    <col min="6" max="6" width="9.160156" style="275" customWidth="1"/>
    <col min="7" max="7" width="5" style="275" customWidth="1"/>
    <col min="8" max="8" width="77.83203" style="275" customWidth="1"/>
    <col min="9" max="10" width="20" style="275" customWidth="1"/>
    <col min="11" max="11" width="1.667969" style="275" customWidth="1"/>
  </cols>
  <sheetData>
    <row r="1" s="1" customFormat="1" ht="37.5" customHeight="1"/>
    <row r="2" s="1" customFormat="1" ht="7.5" customHeight="1">
      <c r="B2" s="276"/>
      <c r="C2" s="277"/>
      <c r="D2" s="277"/>
      <c r="E2" s="277"/>
      <c r="F2" s="277"/>
      <c r="G2" s="277"/>
      <c r="H2" s="277"/>
      <c r="I2" s="277"/>
      <c r="J2" s="277"/>
      <c r="K2" s="278"/>
    </row>
    <row r="3" s="16" customFormat="1" ht="45" customHeight="1">
      <c r="B3" s="279"/>
      <c r="C3" s="280" t="s">
        <v>599</v>
      </c>
      <c r="D3" s="280"/>
      <c r="E3" s="280"/>
      <c r="F3" s="280"/>
      <c r="G3" s="280"/>
      <c r="H3" s="280"/>
      <c r="I3" s="280"/>
      <c r="J3" s="280"/>
      <c r="K3" s="281"/>
    </row>
    <row r="4" s="1" customFormat="1" ht="25.5" customHeight="1">
      <c r="B4" s="282"/>
      <c r="C4" s="283" t="s">
        <v>600</v>
      </c>
      <c r="D4" s="283"/>
      <c r="E4" s="283"/>
      <c r="F4" s="283"/>
      <c r="G4" s="283"/>
      <c r="H4" s="283"/>
      <c r="I4" s="283"/>
      <c r="J4" s="283"/>
      <c r="K4" s="284"/>
    </row>
    <row r="5" s="1" customFormat="1" ht="5.25" customHeight="1">
      <c r="B5" s="282"/>
      <c r="C5" s="285"/>
      <c r="D5" s="285"/>
      <c r="E5" s="285"/>
      <c r="F5" s="285"/>
      <c r="G5" s="285"/>
      <c r="H5" s="285"/>
      <c r="I5" s="285"/>
      <c r="J5" s="285"/>
      <c r="K5" s="284"/>
    </row>
    <row r="6" s="1" customFormat="1" ht="15" customHeight="1">
      <c r="B6" s="282"/>
      <c r="C6" s="286" t="s">
        <v>601</v>
      </c>
      <c r="D6" s="286"/>
      <c r="E6" s="286"/>
      <c r="F6" s="286"/>
      <c r="G6" s="286"/>
      <c r="H6" s="286"/>
      <c r="I6" s="286"/>
      <c r="J6" s="286"/>
      <c r="K6" s="284"/>
    </row>
    <row r="7" s="1" customFormat="1" ht="15" customHeight="1">
      <c r="B7" s="287"/>
      <c r="C7" s="286" t="s">
        <v>602</v>
      </c>
      <c r="D7" s="286"/>
      <c r="E7" s="286"/>
      <c r="F7" s="286"/>
      <c r="G7" s="286"/>
      <c r="H7" s="286"/>
      <c r="I7" s="286"/>
      <c r="J7" s="286"/>
      <c r="K7" s="284"/>
    </row>
    <row r="8" s="1" customFormat="1" ht="12.75" customHeight="1">
      <c r="B8" s="287"/>
      <c r="C8" s="286"/>
      <c r="D8" s="286"/>
      <c r="E8" s="286"/>
      <c r="F8" s="286"/>
      <c r="G8" s="286"/>
      <c r="H8" s="286"/>
      <c r="I8" s="286"/>
      <c r="J8" s="286"/>
      <c r="K8" s="284"/>
    </row>
    <row r="9" s="1" customFormat="1" ht="15" customHeight="1">
      <c r="B9" s="287"/>
      <c r="C9" s="286" t="s">
        <v>603</v>
      </c>
      <c r="D9" s="286"/>
      <c r="E9" s="286"/>
      <c r="F9" s="286"/>
      <c r="G9" s="286"/>
      <c r="H9" s="286"/>
      <c r="I9" s="286"/>
      <c r="J9" s="286"/>
      <c r="K9" s="284"/>
    </row>
    <row r="10" s="1" customFormat="1" ht="15" customHeight="1">
      <c r="B10" s="287"/>
      <c r="C10" s="286"/>
      <c r="D10" s="286" t="s">
        <v>604</v>
      </c>
      <c r="E10" s="286"/>
      <c r="F10" s="286"/>
      <c r="G10" s="286"/>
      <c r="H10" s="286"/>
      <c r="I10" s="286"/>
      <c r="J10" s="286"/>
      <c r="K10" s="284"/>
    </row>
    <row r="11" s="1" customFormat="1" ht="15" customHeight="1">
      <c r="B11" s="287"/>
      <c r="C11" s="288"/>
      <c r="D11" s="286" t="s">
        <v>605</v>
      </c>
      <c r="E11" s="286"/>
      <c r="F11" s="286"/>
      <c r="G11" s="286"/>
      <c r="H11" s="286"/>
      <c r="I11" s="286"/>
      <c r="J11" s="286"/>
      <c r="K11" s="284"/>
    </row>
    <row r="12" s="1" customFormat="1" ht="15" customHeight="1">
      <c r="B12" s="287"/>
      <c r="C12" s="288"/>
      <c r="D12" s="286"/>
      <c r="E12" s="286"/>
      <c r="F12" s="286"/>
      <c r="G12" s="286"/>
      <c r="H12" s="286"/>
      <c r="I12" s="286"/>
      <c r="J12" s="286"/>
      <c r="K12" s="284"/>
    </row>
    <row r="13" s="1" customFormat="1" ht="15" customHeight="1">
      <c r="B13" s="287"/>
      <c r="C13" s="288"/>
      <c r="D13" s="289" t="s">
        <v>606</v>
      </c>
      <c r="E13" s="286"/>
      <c r="F13" s="286"/>
      <c r="G13" s="286"/>
      <c r="H13" s="286"/>
      <c r="I13" s="286"/>
      <c r="J13" s="286"/>
      <c r="K13" s="284"/>
    </row>
    <row r="14" s="1" customFormat="1" ht="12.75" customHeight="1">
      <c r="B14" s="287"/>
      <c r="C14" s="288"/>
      <c r="D14" s="288"/>
      <c r="E14" s="288"/>
      <c r="F14" s="288"/>
      <c r="G14" s="288"/>
      <c r="H14" s="288"/>
      <c r="I14" s="288"/>
      <c r="J14" s="288"/>
      <c r="K14" s="284"/>
    </row>
    <row r="15" s="1" customFormat="1" ht="15" customHeight="1">
      <c r="B15" s="287"/>
      <c r="C15" s="288"/>
      <c r="D15" s="286" t="s">
        <v>607</v>
      </c>
      <c r="E15" s="286"/>
      <c r="F15" s="286"/>
      <c r="G15" s="286"/>
      <c r="H15" s="286"/>
      <c r="I15" s="286"/>
      <c r="J15" s="286"/>
      <c r="K15" s="284"/>
    </row>
    <row r="16" s="1" customFormat="1" ht="15" customHeight="1">
      <c r="B16" s="287"/>
      <c r="C16" s="288"/>
      <c r="D16" s="286" t="s">
        <v>608</v>
      </c>
      <c r="E16" s="286"/>
      <c r="F16" s="286"/>
      <c r="G16" s="286"/>
      <c r="H16" s="286"/>
      <c r="I16" s="286"/>
      <c r="J16" s="286"/>
      <c r="K16" s="284"/>
    </row>
    <row r="17" s="1" customFormat="1" ht="15" customHeight="1">
      <c r="B17" s="287"/>
      <c r="C17" s="288"/>
      <c r="D17" s="286" t="s">
        <v>609</v>
      </c>
      <c r="E17" s="286"/>
      <c r="F17" s="286"/>
      <c r="G17" s="286"/>
      <c r="H17" s="286"/>
      <c r="I17" s="286"/>
      <c r="J17" s="286"/>
      <c r="K17" s="284"/>
    </row>
    <row r="18" s="1" customFormat="1" ht="15" customHeight="1">
      <c r="B18" s="287"/>
      <c r="C18" s="288"/>
      <c r="D18" s="288"/>
      <c r="E18" s="290" t="s">
        <v>78</v>
      </c>
      <c r="F18" s="286" t="s">
        <v>610</v>
      </c>
      <c r="G18" s="286"/>
      <c r="H18" s="286"/>
      <c r="I18" s="286"/>
      <c r="J18" s="286"/>
      <c r="K18" s="284"/>
    </row>
    <row r="19" s="1" customFormat="1" ht="15" customHeight="1">
      <c r="B19" s="287"/>
      <c r="C19" s="288"/>
      <c r="D19" s="288"/>
      <c r="E19" s="290" t="s">
        <v>611</v>
      </c>
      <c r="F19" s="286" t="s">
        <v>612</v>
      </c>
      <c r="G19" s="286"/>
      <c r="H19" s="286"/>
      <c r="I19" s="286"/>
      <c r="J19" s="286"/>
      <c r="K19" s="284"/>
    </row>
    <row r="20" s="1" customFormat="1" ht="15" customHeight="1">
      <c r="B20" s="287"/>
      <c r="C20" s="288"/>
      <c r="D20" s="288"/>
      <c r="E20" s="290" t="s">
        <v>613</v>
      </c>
      <c r="F20" s="286" t="s">
        <v>614</v>
      </c>
      <c r="G20" s="286"/>
      <c r="H20" s="286"/>
      <c r="I20" s="286"/>
      <c r="J20" s="286"/>
      <c r="K20" s="284"/>
    </row>
    <row r="21" s="1" customFormat="1" ht="15" customHeight="1">
      <c r="B21" s="287"/>
      <c r="C21" s="288"/>
      <c r="D21" s="288"/>
      <c r="E21" s="290" t="s">
        <v>615</v>
      </c>
      <c r="F21" s="286" t="s">
        <v>616</v>
      </c>
      <c r="G21" s="286"/>
      <c r="H21" s="286"/>
      <c r="I21" s="286"/>
      <c r="J21" s="286"/>
      <c r="K21" s="284"/>
    </row>
    <row r="22" s="1" customFormat="1" ht="15" customHeight="1">
      <c r="B22" s="287"/>
      <c r="C22" s="288"/>
      <c r="D22" s="288"/>
      <c r="E22" s="290" t="s">
        <v>529</v>
      </c>
      <c r="F22" s="286" t="s">
        <v>530</v>
      </c>
      <c r="G22" s="286"/>
      <c r="H22" s="286"/>
      <c r="I22" s="286"/>
      <c r="J22" s="286"/>
      <c r="K22" s="284"/>
    </row>
    <row r="23" s="1" customFormat="1" ht="15" customHeight="1">
      <c r="B23" s="287"/>
      <c r="C23" s="288"/>
      <c r="D23" s="288"/>
      <c r="E23" s="290" t="s">
        <v>617</v>
      </c>
      <c r="F23" s="286" t="s">
        <v>618</v>
      </c>
      <c r="G23" s="286"/>
      <c r="H23" s="286"/>
      <c r="I23" s="286"/>
      <c r="J23" s="286"/>
      <c r="K23" s="284"/>
    </row>
    <row r="24" s="1" customFormat="1" ht="12.75" customHeight="1">
      <c r="B24" s="287"/>
      <c r="C24" s="288"/>
      <c r="D24" s="288"/>
      <c r="E24" s="288"/>
      <c r="F24" s="288"/>
      <c r="G24" s="288"/>
      <c r="H24" s="288"/>
      <c r="I24" s="288"/>
      <c r="J24" s="288"/>
      <c r="K24" s="284"/>
    </row>
    <row r="25" s="1" customFormat="1" ht="15" customHeight="1">
      <c r="B25" s="287"/>
      <c r="C25" s="286" t="s">
        <v>619</v>
      </c>
      <c r="D25" s="286"/>
      <c r="E25" s="286"/>
      <c r="F25" s="286"/>
      <c r="G25" s="286"/>
      <c r="H25" s="286"/>
      <c r="I25" s="286"/>
      <c r="J25" s="286"/>
      <c r="K25" s="284"/>
    </row>
    <row r="26" s="1" customFormat="1" ht="15" customHeight="1">
      <c r="B26" s="287"/>
      <c r="C26" s="286" t="s">
        <v>620</v>
      </c>
      <c r="D26" s="286"/>
      <c r="E26" s="286"/>
      <c r="F26" s="286"/>
      <c r="G26" s="286"/>
      <c r="H26" s="286"/>
      <c r="I26" s="286"/>
      <c r="J26" s="286"/>
      <c r="K26" s="284"/>
    </row>
    <row r="27" s="1" customFormat="1" ht="15" customHeight="1">
      <c r="B27" s="287"/>
      <c r="C27" s="286"/>
      <c r="D27" s="286" t="s">
        <v>621</v>
      </c>
      <c r="E27" s="286"/>
      <c r="F27" s="286"/>
      <c r="G27" s="286"/>
      <c r="H27" s="286"/>
      <c r="I27" s="286"/>
      <c r="J27" s="286"/>
      <c r="K27" s="284"/>
    </row>
    <row r="28" s="1" customFormat="1" ht="15" customHeight="1">
      <c r="B28" s="287"/>
      <c r="C28" s="288"/>
      <c r="D28" s="286" t="s">
        <v>622</v>
      </c>
      <c r="E28" s="286"/>
      <c r="F28" s="286"/>
      <c r="G28" s="286"/>
      <c r="H28" s="286"/>
      <c r="I28" s="286"/>
      <c r="J28" s="286"/>
      <c r="K28" s="284"/>
    </row>
    <row r="29" s="1" customFormat="1" ht="12.75" customHeight="1">
      <c r="B29" s="287"/>
      <c r="C29" s="288"/>
      <c r="D29" s="288"/>
      <c r="E29" s="288"/>
      <c r="F29" s="288"/>
      <c r="G29" s="288"/>
      <c r="H29" s="288"/>
      <c r="I29" s="288"/>
      <c r="J29" s="288"/>
      <c r="K29" s="284"/>
    </row>
    <row r="30" s="1" customFormat="1" ht="15" customHeight="1">
      <c r="B30" s="287"/>
      <c r="C30" s="288"/>
      <c r="D30" s="286" t="s">
        <v>623</v>
      </c>
      <c r="E30" s="286"/>
      <c r="F30" s="286"/>
      <c r="G30" s="286"/>
      <c r="H30" s="286"/>
      <c r="I30" s="286"/>
      <c r="J30" s="286"/>
      <c r="K30" s="284"/>
    </row>
    <row r="31" s="1" customFormat="1" ht="15" customHeight="1">
      <c r="B31" s="287"/>
      <c r="C31" s="288"/>
      <c r="D31" s="286" t="s">
        <v>624</v>
      </c>
      <c r="E31" s="286"/>
      <c r="F31" s="286"/>
      <c r="G31" s="286"/>
      <c r="H31" s="286"/>
      <c r="I31" s="286"/>
      <c r="J31" s="286"/>
      <c r="K31" s="284"/>
    </row>
    <row r="32" s="1" customFormat="1" ht="12.75" customHeight="1">
      <c r="B32" s="287"/>
      <c r="C32" s="288"/>
      <c r="D32" s="288"/>
      <c r="E32" s="288"/>
      <c r="F32" s="288"/>
      <c r="G32" s="288"/>
      <c r="H32" s="288"/>
      <c r="I32" s="288"/>
      <c r="J32" s="288"/>
      <c r="K32" s="284"/>
    </row>
    <row r="33" s="1" customFormat="1" ht="15" customHeight="1">
      <c r="B33" s="287"/>
      <c r="C33" s="288"/>
      <c r="D33" s="286" t="s">
        <v>625</v>
      </c>
      <c r="E33" s="286"/>
      <c r="F33" s="286"/>
      <c r="G33" s="286"/>
      <c r="H33" s="286"/>
      <c r="I33" s="286"/>
      <c r="J33" s="286"/>
      <c r="K33" s="284"/>
    </row>
    <row r="34" s="1" customFormat="1" ht="15" customHeight="1">
      <c r="B34" s="287"/>
      <c r="C34" s="288"/>
      <c r="D34" s="286" t="s">
        <v>626</v>
      </c>
      <c r="E34" s="286"/>
      <c r="F34" s="286"/>
      <c r="G34" s="286"/>
      <c r="H34" s="286"/>
      <c r="I34" s="286"/>
      <c r="J34" s="286"/>
      <c r="K34" s="284"/>
    </row>
    <row r="35" s="1" customFormat="1" ht="15" customHeight="1">
      <c r="B35" s="287"/>
      <c r="C35" s="288"/>
      <c r="D35" s="286" t="s">
        <v>627</v>
      </c>
      <c r="E35" s="286"/>
      <c r="F35" s="286"/>
      <c r="G35" s="286"/>
      <c r="H35" s="286"/>
      <c r="I35" s="286"/>
      <c r="J35" s="286"/>
      <c r="K35" s="284"/>
    </row>
    <row r="36" s="1" customFormat="1" ht="15" customHeight="1">
      <c r="B36" s="287"/>
      <c r="C36" s="288"/>
      <c r="D36" s="286"/>
      <c r="E36" s="289" t="s">
        <v>109</v>
      </c>
      <c r="F36" s="286"/>
      <c r="G36" s="286" t="s">
        <v>628</v>
      </c>
      <c r="H36" s="286"/>
      <c r="I36" s="286"/>
      <c r="J36" s="286"/>
      <c r="K36" s="284"/>
    </row>
    <row r="37" s="1" customFormat="1" ht="30.75" customHeight="1">
      <c r="B37" s="287"/>
      <c r="C37" s="288"/>
      <c r="D37" s="286"/>
      <c r="E37" s="289" t="s">
        <v>629</v>
      </c>
      <c r="F37" s="286"/>
      <c r="G37" s="286" t="s">
        <v>630</v>
      </c>
      <c r="H37" s="286"/>
      <c r="I37" s="286"/>
      <c r="J37" s="286"/>
      <c r="K37" s="284"/>
    </row>
    <row r="38" s="1" customFormat="1" ht="15" customHeight="1">
      <c r="B38" s="287"/>
      <c r="C38" s="288"/>
      <c r="D38" s="286"/>
      <c r="E38" s="289" t="s">
        <v>52</v>
      </c>
      <c r="F38" s="286"/>
      <c r="G38" s="286" t="s">
        <v>631</v>
      </c>
      <c r="H38" s="286"/>
      <c r="I38" s="286"/>
      <c r="J38" s="286"/>
      <c r="K38" s="284"/>
    </row>
    <row r="39" s="1" customFormat="1" ht="15" customHeight="1">
      <c r="B39" s="287"/>
      <c r="C39" s="288"/>
      <c r="D39" s="286"/>
      <c r="E39" s="289" t="s">
        <v>53</v>
      </c>
      <c r="F39" s="286"/>
      <c r="G39" s="286" t="s">
        <v>632</v>
      </c>
      <c r="H39" s="286"/>
      <c r="I39" s="286"/>
      <c r="J39" s="286"/>
      <c r="K39" s="284"/>
    </row>
    <row r="40" s="1" customFormat="1" ht="15" customHeight="1">
      <c r="B40" s="287"/>
      <c r="C40" s="288"/>
      <c r="D40" s="286"/>
      <c r="E40" s="289" t="s">
        <v>110</v>
      </c>
      <c r="F40" s="286"/>
      <c r="G40" s="286" t="s">
        <v>633</v>
      </c>
      <c r="H40" s="286"/>
      <c r="I40" s="286"/>
      <c r="J40" s="286"/>
      <c r="K40" s="284"/>
    </row>
    <row r="41" s="1" customFormat="1" ht="15" customHeight="1">
      <c r="B41" s="287"/>
      <c r="C41" s="288"/>
      <c r="D41" s="286"/>
      <c r="E41" s="289" t="s">
        <v>111</v>
      </c>
      <c r="F41" s="286"/>
      <c r="G41" s="286" t="s">
        <v>634</v>
      </c>
      <c r="H41" s="286"/>
      <c r="I41" s="286"/>
      <c r="J41" s="286"/>
      <c r="K41" s="284"/>
    </row>
    <row r="42" s="1" customFormat="1" ht="15" customHeight="1">
      <c r="B42" s="287"/>
      <c r="C42" s="288"/>
      <c r="D42" s="286"/>
      <c r="E42" s="289" t="s">
        <v>635</v>
      </c>
      <c r="F42" s="286"/>
      <c r="G42" s="286" t="s">
        <v>636</v>
      </c>
      <c r="H42" s="286"/>
      <c r="I42" s="286"/>
      <c r="J42" s="286"/>
      <c r="K42" s="284"/>
    </row>
    <row r="43" s="1" customFormat="1" ht="15" customHeight="1">
      <c r="B43" s="287"/>
      <c r="C43" s="288"/>
      <c r="D43" s="286"/>
      <c r="E43" s="289"/>
      <c r="F43" s="286"/>
      <c r="G43" s="286" t="s">
        <v>637</v>
      </c>
      <c r="H43" s="286"/>
      <c r="I43" s="286"/>
      <c r="J43" s="286"/>
      <c r="K43" s="284"/>
    </row>
    <row r="44" s="1" customFormat="1" ht="15" customHeight="1">
      <c r="B44" s="287"/>
      <c r="C44" s="288"/>
      <c r="D44" s="286"/>
      <c r="E44" s="289" t="s">
        <v>638</v>
      </c>
      <c r="F44" s="286"/>
      <c r="G44" s="286" t="s">
        <v>639</v>
      </c>
      <c r="H44" s="286"/>
      <c r="I44" s="286"/>
      <c r="J44" s="286"/>
      <c r="K44" s="284"/>
    </row>
    <row r="45" s="1" customFormat="1" ht="15" customHeight="1">
      <c r="B45" s="287"/>
      <c r="C45" s="288"/>
      <c r="D45" s="286"/>
      <c r="E45" s="289" t="s">
        <v>113</v>
      </c>
      <c r="F45" s="286"/>
      <c r="G45" s="286" t="s">
        <v>640</v>
      </c>
      <c r="H45" s="286"/>
      <c r="I45" s="286"/>
      <c r="J45" s="286"/>
      <c r="K45" s="284"/>
    </row>
    <row r="46" s="1" customFormat="1" ht="12.75" customHeight="1">
      <c r="B46" s="287"/>
      <c r="C46" s="288"/>
      <c r="D46" s="286"/>
      <c r="E46" s="286"/>
      <c r="F46" s="286"/>
      <c r="G46" s="286"/>
      <c r="H46" s="286"/>
      <c r="I46" s="286"/>
      <c r="J46" s="286"/>
      <c r="K46" s="284"/>
    </row>
    <row r="47" s="1" customFormat="1" ht="15" customHeight="1">
      <c r="B47" s="287"/>
      <c r="C47" s="288"/>
      <c r="D47" s="286" t="s">
        <v>641</v>
      </c>
      <c r="E47" s="286"/>
      <c r="F47" s="286"/>
      <c r="G47" s="286"/>
      <c r="H47" s="286"/>
      <c r="I47" s="286"/>
      <c r="J47" s="286"/>
      <c r="K47" s="284"/>
    </row>
    <row r="48" s="1" customFormat="1" ht="15" customHeight="1">
      <c r="B48" s="287"/>
      <c r="C48" s="288"/>
      <c r="D48" s="288"/>
      <c r="E48" s="286" t="s">
        <v>642</v>
      </c>
      <c r="F48" s="286"/>
      <c r="G48" s="286"/>
      <c r="H48" s="286"/>
      <c r="I48" s="286"/>
      <c r="J48" s="286"/>
      <c r="K48" s="284"/>
    </row>
    <row r="49" s="1" customFormat="1" ht="15" customHeight="1">
      <c r="B49" s="287"/>
      <c r="C49" s="288"/>
      <c r="D49" s="288"/>
      <c r="E49" s="286" t="s">
        <v>643</v>
      </c>
      <c r="F49" s="286"/>
      <c r="G49" s="286"/>
      <c r="H49" s="286"/>
      <c r="I49" s="286"/>
      <c r="J49" s="286"/>
      <c r="K49" s="284"/>
    </row>
    <row r="50" s="1" customFormat="1" ht="15" customHeight="1">
      <c r="B50" s="287"/>
      <c r="C50" s="288"/>
      <c r="D50" s="288"/>
      <c r="E50" s="286" t="s">
        <v>644</v>
      </c>
      <c r="F50" s="286"/>
      <c r="G50" s="286"/>
      <c r="H50" s="286"/>
      <c r="I50" s="286"/>
      <c r="J50" s="286"/>
      <c r="K50" s="284"/>
    </row>
    <row r="51" s="1" customFormat="1" ht="15" customHeight="1">
      <c r="B51" s="287"/>
      <c r="C51" s="288"/>
      <c r="D51" s="286" t="s">
        <v>645</v>
      </c>
      <c r="E51" s="286"/>
      <c r="F51" s="286"/>
      <c r="G51" s="286"/>
      <c r="H51" s="286"/>
      <c r="I51" s="286"/>
      <c r="J51" s="286"/>
      <c r="K51" s="284"/>
    </row>
    <row r="52" s="1" customFormat="1" ht="25.5" customHeight="1">
      <c r="B52" s="282"/>
      <c r="C52" s="283" t="s">
        <v>646</v>
      </c>
      <c r="D52" s="283"/>
      <c r="E52" s="283"/>
      <c r="F52" s="283"/>
      <c r="G52" s="283"/>
      <c r="H52" s="283"/>
      <c r="I52" s="283"/>
      <c r="J52" s="283"/>
      <c r="K52" s="284"/>
    </row>
    <row r="53" s="1" customFormat="1" ht="5.25" customHeight="1">
      <c r="B53" s="282"/>
      <c r="C53" s="285"/>
      <c r="D53" s="285"/>
      <c r="E53" s="285"/>
      <c r="F53" s="285"/>
      <c r="G53" s="285"/>
      <c r="H53" s="285"/>
      <c r="I53" s="285"/>
      <c r="J53" s="285"/>
      <c r="K53" s="284"/>
    </row>
    <row r="54" s="1" customFormat="1" ht="15" customHeight="1">
      <c r="B54" s="282"/>
      <c r="C54" s="286" t="s">
        <v>647</v>
      </c>
      <c r="D54" s="286"/>
      <c r="E54" s="286"/>
      <c r="F54" s="286"/>
      <c r="G54" s="286"/>
      <c r="H54" s="286"/>
      <c r="I54" s="286"/>
      <c r="J54" s="286"/>
      <c r="K54" s="284"/>
    </row>
    <row r="55" s="1" customFormat="1" ht="15" customHeight="1">
      <c r="B55" s="282"/>
      <c r="C55" s="286" t="s">
        <v>648</v>
      </c>
      <c r="D55" s="286"/>
      <c r="E55" s="286"/>
      <c r="F55" s="286"/>
      <c r="G55" s="286"/>
      <c r="H55" s="286"/>
      <c r="I55" s="286"/>
      <c r="J55" s="286"/>
      <c r="K55" s="284"/>
    </row>
    <row r="56" s="1" customFormat="1" ht="12.75" customHeight="1">
      <c r="B56" s="282"/>
      <c r="C56" s="286"/>
      <c r="D56" s="286"/>
      <c r="E56" s="286"/>
      <c r="F56" s="286"/>
      <c r="G56" s="286"/>
      <c r="H56" s="286"/>
      <c r="I56" s="286"/>
      <c r="J56" s="286"/>
      <c r="K56" s="284"/>
    </row>
    <row r="57" s="1" customFormat="1" ht="15" customHeight="1">
      <c r="B57" s="282"/>
      <c r="C57" s="286" t="s">
        <v>649</v>
      </c>
      <c r="D57" s="286"/>
      <c r="E57" s="286"/>
      <c r="F57" s="286"/>
      <c r="G57" s="286"/>
      <c r="H57" s="286"/>
      <c r="I57" s="286"/>
      <c r="J57" s="286"/>
      <c r="K57" s="284"/>
    </row>
    <row r="58" s="1" customFormat="1" ht="15" customHeight="1">
      <c r="B58" s="282"/>
      <c r="C58" s="288"/>
      <c r="D58" s="286" t="s">
        <v>650</v>
      </c>
      <c r="E58" s="286"/>
      <c r="F58" s="286"/>
      <c r="G58" s="286"/>
      <c r="H58" s="286"/>
      <c r="I58" s="286"/>
      <c r="J58" s="286"/>
      <c r="K58" s="284"/>
    </row>
    <row r="59" s="1" customFormat="1" ht="15" customHeight="1">
      <c r="B59" s="282"/>
      <c r="C59" s="288"/>
      <c r="D59" s="286" t="s">
        <v>651</v>
      </c>
      <c r="E59" s="286"/>
      <c r="F59" s="286"/>
      <c r="G59" s="286"/>
      <c r="H59" s="286"/>
      <c r="I59" s="286"/>
      <c r="J59" s="286"/>
      <c r="K59" s="284"/>
    </row>
    <row r="60" s="1" customFormat="1" ht="15" customHeight="1">
      <c r="B60" s="282"/>
      <c r="C60" s="288"/>
      <c r="D60" s="286" t="s">
        <v>652</v>
      </c>
      <c r="E60" s="286"/>
      <c r="F60" s="286"/>
      <c r="G60" s="286"/>
      <c r="H60" s="286"/>
      <c r="I60" s="286"/>
      <c r="J60" s="286"/>
      <c r="K60" s="284"/>
    </row>
    <row r="61" s="1" customFormat="1" ht="15" customHeight="1">
      <c r="B61" s="282"/>
      <c r="C61" s="288"/>
      <c r="D61" s="286" t="s">
        <v>653</v>
      </c>
      <c r="E61" s="286"/>
      <c r="F61" s="286"/>
      <c r="G61" s="286"/>
      <c r="H61" s="286"/>
      <c r="I61" s="286"/>
      <c r="J61" s="286"/>
      <c r="K61" s="284"/>
    </row>
    <row r="62" s="1" customFormat="1" ht="15" customHeight="1">
      <c r="B62" s="282"/>
      <c r="C62" s="288"/>
      <c r="D62" s="291" t="s">
        <v>654</v>
      </c>
      <c r="E62" s="291"/>
      <c r="F62" s="291"/>
      <c r="G62" s="291"/>
      <c r="H62" s="291"/>
      <c r="I62" s="291"/>
      <c r="J62" s="291"/>
      <c r="K62" s="284"/>
    </row>
    <row r="63" s="1" customFormat="1" ht="15" customHeight="1">
      <c r="B63" s="282"/>
      <c r="C63" s="288"/>
      <c r="D63" s="286" t="s">
        <v>655</v>
      </c>
      <c r="E63" s="286"/>
      <c r="F63" s="286"/>
      <c r="G63" s="286"/>
      <c r="H63" s="286"/>
      <c r="I63" s="286"/>
      <c r="J63" s="286"/>
      <c r="K63" s="284"/>
    </row>
    <row r="64" s="1" customFormat="1" ht="12.75" customHeight="1">
      <c r="B64" s="282"/>
      <c r="C64" s="288"/>
      <c r="D64" s="288"/>
      <c r="E64" s="292"/>
      <c r="F64" s="288"/>
      <c r="G64" s="288"/>
      <c r="H64" s="288"/>
      <c r="I64" s="288"/>
      <c r="J64" s="288"/>
      <c r="K64" s="284"/>
    </row>
    <row r="65" s="1" customFormat="1" ht="15" customHeight="1">
      <c r="B65" s="282"/>
      <c r="C65" s="288"/>
      <c r="D65" s="286" t="s">
        <v>656</v>
      </c>
      <c r="E65" s="286"/>
      <c r="F65" s="286"/>
      <c r="G65" s="286"/>
      <c r="H65" s="286"/>
      <c r="I65" s="286"/>
      <c r="J65" s="286"/>
      <c r="K65" s="284"/>
    </row>
    <row r="66" s="1" customFormat="1" ht="15" customHeight="1">
      <c r="B66" s="282"/>
      <c r="C66" s="288"/>
      <c r="D66" s="291" t="s">
        <v>657</v>
      </c>
      <c r="E66" s="291"/>
      <c r="F66" s="291"/>
      <c r="G66" s="291"/>
      <c r="H66" s="291"/>
      <c r="I66" s="291"/>
      <c r="J66" s="291"/>
      <c r="K66" s="284"/>
    </row>
    <row r="67" s="1" customFormat="1" ht="15" customHeight="1">
      <c r="B67" s="282"/>
      <c r="C67" s="288"/>
      <c r="D67" s="286" t="s">
        <v>658</v>
      </c>
      <c r="E67" s="286"/>
      <c r="F67" s="286"/>
      <c r="G67" s="286"/>
      <c r="H67" s="286"/>
      <c r="I67" s="286"/>
      <c r="J67" s="286"/>
      <c r="K67" s="284"/>
    </row>
    <row r="68" s="1" customFormat="1" ht="15" customHeight="1">
      <c r="B68" s="282"/>
      <c r="C68" s="288"/>
      <c r="D68" s="286" t="s">
        <v>659</v>
      </c>
      <c r="E68" s="286"/>
      <c r="F68" s="286"/>
      <c r="G68" s="286"/>
      <c r="H68" s="286"/>
      <c r="I68" s="286"/>
      <c r="J68" s="286"/>
      <c r="K68" s="284"/>
    </row>
    <row r="69" s="1" customFormat="1" ht="15" customHeight="1">
      <c r="B69" s="282"/>
      <c r="C69" s="288"/>
      <c r="D69" s="286" t="s">
        <v>660</v>
      </c>
      <c r="E69" s="286"/>
      <c r="F69" s="286"/>
      <c r="G69" s="286"/>
      <c r="H69" s="286"/>
      <c r="I69" s="286"/>
      <c r="J69" s="286"/>
      <c r="K69" s="284"/>
    </row>
    <row r="70" s="1" customFormat="1" ht="15" customHeight="1">
      <c r="B70" s="282"/>
      <c r="C70" s="288"/>
      <c r="D70" s="286" t="s">
        <v>661</v>
      </c>
      <c r="E70" s="286"/>
      <c r="F70" s="286"/>
      <c r="G70" s="286"/>
      <c r="H70" s="286"/>
      <c r="I70" s="286"/>
      <c r="J70" s="286"/>
      <c r="K70" s="284"/>
    </row>
    <row r="71" s="1" customFormat="1" ht="12.75" customHeight="1">
      <c r="B71" s="293"/>
      <c r="C71" s="294"/>
      <c r="D71" s="294"/>
      <c r="E71" s="294"/>
      <c r="F71" s="294"/>
      <c r="G71" s="294"/>
      <c r="H71" s="294"/>
      <c r="I71" s="294"/>
      <c r="J71" s="294"/>
      <c r="K71" s="295"/>
    </row>
    <row r="72" s="1" customFormat="1" ht="18.75" customHeight="1">
      <c r="B72" s="296"/>
      <c r="C72" s="296"/>
      <c r="D72" s="296"/>
      <c r="E72" s="296"/>
      <c r="F72" s="296"/>
      <c r="G72" s="296"/>
      <c r="H72" s="296"/>
      <c r="I72" s="296"/>
      <c r="J72" s="296"/>
      <c r="K72" s="297"/>
    </row>
    <row r="73" s="1" customFormat="1" ht="18.75" customHeight="1">
      <c r="B73" s="297"/>
      <c r="C73" s="297"/>
      <c r="D73" s="297"/>
      <c r="E73" s="297"/>
      <c r="F73" s="297"/>
      <c r="G73" s="297"/>
      <c r="H73" s="297"/>
      <c r="I73" s="297"/>
      <c r="J73" s="297"/>
      <c r="K73" s="297"/>
    </row>
    <row r="74" s="1" customFormat="1" ht="7.5" customHeight="1">
      <c r="B74" s="298"/>
      <c r="C74" s="299"/>
      <c r="D74" s="299"/>
      <c r="E74" s="299"/>
      <c r="F74" s="299"/>
      <c r="G74" s="299"/>
      <c r="H74" s="299"/>
      <c r="I74" s="299"/>
      <c r="J74" s="299"/>
      <c r="K74" s="300"/>
    </row>
    <row r="75" s="1" customFormat="1" ht="45" customHeight="1">
      <c r="B75" s="301"/>
      <c r="C75" s="302" t="s">
        <v>662</v>
      </c>
      <c r="D75" s="302"/>
      <c r="E75" s="302"/>
      <c r="F75" s="302"/>
      <c r="G75" s="302"/>
      <c r="H75" s="302"/>
      <c r="I75" s="302"/>
      <c r="J75" s="302"/>
      <c r="K75" s="303"/>
    </row>
    <row r="76" s="1" customFormat="1" ht="17.25" customHeight="1">
      <c r="B76" s="301"/>
      <c r="C76" s="304" t="s">
        <v>663</v>
      </c>
      <c r="D76" s="304"/>
      <c r="E76" s="304"/>
      <c r="F76" s="304" t="s">
        <v>664</v>
      </c>
      <c r="G76" s="305"/>
      <c r="H76" s="304" t="s">
        <v>53</v>
      </c>
      <c r="I76" s="304" t="s">
        <v>56</v>
      </c>
      <c r="J76" s="304" t="s">
        <v>665</v>
      </c>
      <c r="K76" s="303"/>
    </row>
    <row r="77" s="1" customFormat="1" ht="17.25" customHeight="1">
      <c r="B77" s="301"/>
      <c r="C77" s="306" t="s">
        <v>666</v>
      </c>
      <c r="D77" s="306"/>
      <c r="E77" s="306"/>
      <c r="F77" s="307" t="s">
        <v>667</v>
      </c>
      <c r="G77" s="308"/>
      <c r="H77" s="306"/>
      <c r="I77" s="306"/>
      <c r="J77" s="306" t="s">
        <v>668</v>
      </c>
      <c r="K77" s="303"/>
    </row>
    <row r="78" s="1" customFormat="1" ht="5.25" customHeight="1">
      <c r="B78" s="301"/>
      <c r="C78" s="309"/>
      <c r="D78" s="309"/>
      <c r="E78" s="309"/>
      <c r="F78" s="309"/>
      <c r="G78" s="310"/>
      <c r="H78" s="309"/>
      <c r="I78" s="309"/>
      <c r="J78" s="309"/>
      <c r="K78" s="303"/>
    </row>
    <row r="79" s="1" customFormat="1" ht="15" customHeight="1">
      <c r="B79" s="301"/>
      <c r="C79" s="289" t="s">
        <v>52</v>
      </c>
      <c r="D79" s="311"/>
      <c r="E79" s="311"/>
      <c r="F79" s="312" t="s">
        <v>669</v>
      </c>
      <c r="G79" s="313"/>
      <c r="H79" s="289" t="s">
        <v>670</v>
      </c>
      <c r="I79" s="289" t="s">
        <v>671</v>
      </c>
      <c r="J79" s="289">
        <v>20</v>
      </c>
      <c r="K79" s="303"/>
    </row>
    <row r="80" s="1" customFormat="1" ht="15" customHeight="1">
      <c r="B80" s="301"/>
      <c r="C80" s="289" t="s">
        <v>672</v>
      </c>
      <c r="D80" s="289"/>
      <c r="E80" s="289"/>
      <c r="F80" s="312" t="s">
        <v>669</v>
      </c>
      <c r="G80" s="313"/>
      <c r="H80" s="289" t="s">
        <v>673</v>
      </c>
      <c r="I80" s="289" t="s">
        <v>671</v>
      </c>
      <c r="J80" s="289">
        <v>120</v>
      </c>
      <c r="K80" s="303"/>
    </row>
    <row r="81" s="1" customFormat="1" ht="15" customHeight="1">
      <c r="B81" s="314"/>
      <c r="C81" s="289" t="s">
        <v>674</v>
      </c>
      <c r="D81" s="289"/>
      <c r="E81" s="289"/>
      <c r="F81" s="312" t="s">
        <v>675</v>
      </c>
      <c r="G81" s="313"/>
      <c r="H81" s="289" t="s">
        <v>676</v>
      </c>
      <c r="I81" s="289" t="s">
        <v>671</v>
      </c>
      <c r="J81" s="289">
        <v>50</v>
      </c>
      <c r="K81" s="303"/>
    </row>
    <row r="82" s="1" customFormat="1" ht="15" customHeight="1">
      <c r="B82" s="314"/>
      <c r="C82" s="289" t="s">
        <v>677</v>
      </c>
      <c r="D82" s="289"/>
      <c r="E82" s="289"/>
      <c r="F82" s="312" t="s">
        <v>669</v>
      </c>
      <c r="G82" s="313"/>
      <c r="H82" s="289" t="s">
        <v>678</v>
      </c>
      <c r="I82" s="289" t="s">
        <v>679</v>
      </c>
      <c r="J82" s="289"/>
      <c r="K82" s="303"/>
    </row>
    <row r="83" s="1" customFormat="1" ht="15" customHeight="1">
      <c r="B83" s="314"/>
      <c r="C83" s="315" t="s">
        <v>680</v>
      </c>
      <c r="D83" s="315"/>
      <c r="E83" s="315"/>
      <c r="F83" s="316" t="s">
        <v>675</v>
      </c>
      <c r="G83" s="315"/>
      <c r="H83" s="315" t="s">
        <v>681</v>
      </c>
      <c r="I83" s="315" t="s">
        <v>671</v>
      </c>
      <c r="J83" s="315">
        <v>15</v>
      </c>
      <c r="K83" s="303"/>
    </row>
    <row r="84" s="1" customFormat="1" ht="15" customHeight="1">
      <c r="B84" s="314"/>
      <c r="C84" s="315" t="s">
        <v>682</v>
      </c>
      <c r="D84" s="315"/>
      <c r="E84" s="315"/>
      <c r="F84" s="316" t="s">
        <v>675</v>
      </c>
      <c r="G84" s="315"/>
      <c r="H84" s="315" t="s">
        <v>683</v>
      </c>
      <c r="I84" s="315" t="s">
        <v>671</v>
      </c>
      <c r="J84" s="315">
        <v>15</v>
      </c>
      <c r="K84" s="303"/>
    </row>
    <row r="85" s="1" customFormat="1" ht="15" customHeight="1">
      <c r="B85" s="314"/>
      <c r="C85" s="315" t="s">
        <v>684</v>
      </c>
      <c r="D85" s="315"/>
      <c r="E85" s="315"/>
      <c r="F85" s="316" t="s">
        <v>675</v>
      </c>
      <c r="G85" s="315"/>
      <c r="H85" s="315" t="s">
        <v>685</v>
      </c>
      <c r="I85" s="315" t="s">
        <v>671</v>
      </c>
      <c r="J85" s="315">
        <v>20</v>
      </c>
      <c r="K85" s="303"/>
    </row>
    <row r="86" s="1" customFormat="1" ht="15" customHeight="1">
      <c r="B86" s="314"/>
      <c r="C86" s="315" t="s">
        <v>686</v>
      </c>
      <c r="D86" s="315"/>
      <c r="E86" s="315"/>
      <c r="F86" s="316" t="s">
        <v>675</v>
      </c>
      <c r="G86" s="315"/>
      <c r="H86" s="315" t="s">
        <v>687</v>
      </c>
      <c r="I86" s="315" t="s">
        <v>671</v>
      </c>
      <c r="J86" s="315">
        <v>20</v>
      </c>
      <c r="K86" s="303"/>
    </row>
    <row r="87" s="1" customFormat="1" ht="15" customHeight="1">
      <c r="B87" s="314"/>
      <c r="C87" s="289" t="s">
        <v>688</v>
      </c>
      <c r="D87" s="289"/>
      <c r="E87" s="289"/>
      <c r="F87" s="312" t="s">
        <v>675</v>
      </c>
      <c r="G87" s="313"/>
      <c r="H87" s="289" t="s">
        <v>689</v>
      </c>
      <c r="I87" s="289" t="s">
        <v>671</v>
      </c>
      <c r="J87" s="289">
        <v>50</v>
      </c>
      <c r="K87" s="303"/>
    </row>
    <row r="88" s="1" customFormat="1" ht="15" customHeight="1">
      <c r="B88" s="314"/>
      <c r="C88" s="289" t="s">
        <v>690</v>
      </c>
      <c r="D88" s="289"/>
      <c r="E88" s="289"/>
      <c r="F88" s="312" t="s">
        <v>675</v>
      </c>
      <c r="G88" s="313"/>
      <c r="H88" s="289" t="s">
        <v>691</v>
      </c>
      <c r="I88" s="289" t="s">
        <v>671</v>
      </c>
      <c r="J88" s="289">
        <v>20</v>
      </c>
      <c r="K88" s="303"/>
    </row>
    <row r="89" s="1" customFormat="1" ht="15" customHeight="1">
      <c r="B89" s="314"/>
      <c r="C89" s="289" t="s">
        <v>692</v>
      </c>
      <c r="D89" s="289"/>
      <c r="E89" s="289"/>
      <c r="F89" s="312" t="s">
        <v>675</v>
      </c>
      <c r="G89" s="313"/>
      <c r="H89" s="289" t="s">
        <v>693</v>
      </c>
      <c r="I89" s="289" t="s">
        <v>671</v>
      </c>
      <c r="J89" s="289">
        <v>20</v>
      </c>
      <c r="K89" s="303"/>
    </row>
    <row r="90" s="1" customFormat="1" ht="15" customHeight="1">
      <c r="B90" s="314"/>
      <c r="C90" s="289" t="s">
        <v>694</v>
      </c>
      <c r="D90" s="289"/>
      <c r="E90" s="289"/>
      <c r="F90" s="312" t="s">
        <v>675</v>
      </c>
      <c r="G90" s="313"/>
      <c r="H90" s="289" t="s">
        <v>695</v>
      </c>
      <c r="I90" s="289" t="s">
        <v>671</v>
      </c>
      <c r="J90" s="289">
        <v>50</v>
      </c>
      <c r="K90" s="303"/>
    </row>
    <row r="91" s="1" customFormat="1" ht="15" customHeight="1">
      <c r="B91" s="314"/>
      <c r="C91" s="289" t="s">
        <v>696</v>
      </c>
      <c r="D91" s="289"/>
      <c r="E91" s="289"/>
      <c r="F91" s="312" t="s">
        <v>675</v>
      </c>
      <c r="G91" s="313"/>
      <c r="H91" s="289" t="s">
        <v>696</v>
      </c>
      <c r="I91" s="289" t="s">
        <v>671</v>
      </c>
      <c r="J91" s="289">
        <v>50</v>
      </c>
      <c r="K91" s="303"/>
    </row>
    <row r="92" s="1" customFormat="1" ht="15" customHeight="1">
      <c r="B92" s="314"/>
      <c r="C92" s="289" t="s">
        <v>697</v>
      </c>
      <c r="D92" s="289"/>
      <c r="E92" s="289"/>
      <c r="F92" s="312" t="s">
        <v>675</v>
      </c>
      <c r="G92" s="313"/>
      <c r="H92" s="289" t="s">
        <v>698</v>
      </c>
      <c r="I92" s="289" t="s">
        <v>671</v>
      </c>
      <c r="J92" s="289">
        <v>255</v>
      </c>
      <c r="K92" s="303"/>
    </row>
    <row r="93" s="1" customFormat="1" ht="15" customHeight="1">
      <c r="B93" s="314"/>
      <c r="C93" s="289" t="s">
        <v>699</v>
      </c>
      <c r="D93" s="289"/>
      <c r="E93" s="289"/>
      <c r="F93" s="312" t="s">
        <v>669</v>
      </c>
      <c r="G93" s="313"/>
      <c r="H93" s="289" t="s">
        <v>700</v>
      </c>
      <c r="I93" s="289" t="s">
        <v>701</v>
      </c>
      <c r="J93" s="289"/>
      <c r="K93" s="303"/>
    </row>
    <row r="94" s="1" customFormat="1" ht="15" customHeight="1">
      <c r="B94" s="314"/>
      <c r="C94" s="289" t="s">
        <v>702</v>
      </c>
      <c r="D94" s="289"/>
      <c r="E94" s="289"/>
      <c r="F94" s="312" t="s">
        <v>669</v>
      </c>
      <c r="G94" s="313"/>
      <c r="H94" s="289" t="s">
        <v>703</v>
      </c>
      <c r="I94" s="289" t="s">
        <v>704</v>
      </c>
      <c r="J94" s="289"/>
      <c r="K94" s="303"/>
    </row>
    <row r="95" s="1" customFormat="1" ht="15" customHeight="1">
      <c r="B95" s="314"/>
      <c r="C95" s="289" t="s">
        <v>705</v>
      </c>
      <c r="D95" s="289"/>
      <c r="E95" s="289"/>
      <c r="F95" s="312" t="s">
        <v>669</v>
      </c>
      <c r="G95" s="313"/>
      <c r="H95" s="289" t="s">
        <v>705</v>
      </c>
      <c r="I95" s="289" t="s">
        <v>704</v>
      </c>
      <c r="J95" s="289"/>
      <c r="K95" s="303"/>
    </row>
    <row r="96" s="1" customFormat="1" ht="15" customHeight="1">
      <c r="B96" s="314"/>
      <c r="C96" s="289" t="s">
        <v>37</v>
      </c>
      <c r="D96" s="289"/>
      <c r="E96" s="289"/>
      <c r="F96" s="312" t="s">
        <v>669</v>
      </c>
      <c r="G96" s="313"/>
      <c r="H96" s="289" t="s">
        <v>706</v>
      </c>
      <c r="I96" s="289" t="s">
        <v>704</v>
      </c>
      <c r="J96" s="289"/>
      <c r="K96" s="303"/>
    </row>
    <row r="97" s="1" customFormat="1" ht="15" customHeight="1">
      <c r="B97" s="314"/>
      <c r="C97" s="289" t="s">
        <v>47</v>
      </c>
      <c r="D97" s="289"/>
      <c r="E97" s="289"/>
      <c r="F97" s="312" t="s">
        <v>669</v>
      </c>
      <c r="G97" s="313"/>
      <c r="H97" s="289" t="s">
        <v>707</v>
      </c>
      <c r="I97" s="289" t="s">
        <v>704</v>
      </c>
      <c r="J97" s="289"/>
      <c r="K97" s="303"/>
    </row>
    <row r="98" s="1" customFormat="1" ht="15" customHeight="1">
      <c r="B98" s="317"/>
      <c r="C98" s="318"/>
      <c r="D98" s="318"/>
      <c r="E98" s="318"/>
      <c r="F98" s="318"/>
      <c r="G98" s="318"/>
      <c r="H98" s="318"/>
      <c r="I98" s="318"/>
      <c r="J98" s="318"/>
      <c r="K98" s="319"/>
    </row>
    <row r="99" s="1" customFormat="1" ht="18.75" customHeight="1">
      <c r="B99" s="320"/>
      <c r="C99" s="321"/>
      <c r="D99" s="321"/>
      <c r="E99" s="321"/>
      <c r="F99" s="321"/>
      <c r="G99" s="321"/>
      <c r="H99" s="321"/>
      <c r="I99" s="321"/>
      <c r="J99" s="321"/>
      <c r="K99" s="320"/>
    </row>
    <row r="100" s="1" customFormat="1" ht="18.75" customHeight="1">
      <c r="B100" s="297"/>
      <c r="C100" s="297"/>
      <c r="D100" s="297"/>
      <c r="E100" s="297"/>
      <c r="F100" s="297"/>
      <c r="G100" s="297"/>
      <c r="H100" s="297"/>
      <c r="I100" s="297"/>
      <c r="J100" s="297"/>
      <c r="K100" s="297"/>
    </row>
    <row r="101" s="1" customFormat="1" ht="7.5" customHeight="1">
      <c r="B101" s="298"/>
      <c r="C101" s="299"/>
      <c r="D101" s="299"/>
      <c r="E101" s="299"/>
      <c r="F101" s="299"/>
      <c r="G101" s="299"/>
      <c r="H101" s="299"/>
      <c r="I101" s="299"/>
      <c r="J101" s="299"/>
      <c r="K101" s="300"/>
    </row>
    <row r="102" s="1" customFormat="1" ht="45" customHeight="1">
      <c r="B102" s="301"/>
      <c r="C102" s="302" t="s">
        <v>708</v>
      </c>
      <c r="D102" s="302"/>
      <c r="E102" s="302"/>
      <c r="F102" s="302"/>
      <c r="G102" s="302"/>
      <c r="H102" s="302"/>
      <c r="I102" s="302"/>
      <c r="J102" s="302"/>
      <c r="K102" s="303"/>
    </row>
    <row r="103" s="1" customFormat="1" ht="17.25" customHeight="1">
      <c r="B103" s="301"/>
      <c r="C103" s="304" t="s">
        <v>663</v>
      </c>
      <c r="D103" s="304"/>
      <c r="E103" s="304"/>
      <c r="F103" s="304" t="s">
        <v>664</v>
      </c>
      <c r="G103" s="305"/>
      <c r="H103" s="304" t="s">
        <v>53</v>
      </c>
      <c r="I103" s="304" t="s">
        <v>56</v>
      </c>
      <c r="J103" s="304" t="s">
        <v>665</v>
      </c>
      <c r="K103" s="303"/>
    </row>
    <row r="104" s="1" customFormat="1" ht="17.25" customHeight="1">
      <c r="B104" s="301"/>
      <c r="C104" s="306" t="s">
        <v>666</v>
      </c>
      <c r="D104" s="306"/>
      <c r="E104" s="306"/>
      <c r="F104" s="307" t="s">
        <v>667</v>
      </c>
      <c r="G104" s="308"/>
      <c r="H104" s="306"/>
      <c r="I104" s="306"/>
      <c r="J104" s="306" t="s">
        <v>668</v>
      </c>
      <c r="K104" s="303"/>
    </row>
    <row r="105" s="1" customFormat="1" ht="5.25" customHeight="1">
      <c r="B105" s="301"/>
      <c r="C105" s="304"/>
      <c r="D105" s="304"/>
      <c r="E105" s="304"/>
      <c r="F105" s="304"/>
      <c r="G105" s="322"/>
      <c r="H105" s="304"/>
      <c r="I105" s="304"/>
      <c r="J105" s="304"/>
      <c r="K105" s="303"/>
    </row>
    <row r="106" s="1" customFormat="1" ht="15" customHeight="1">
      <c r="B106" s="301"/>
      <c r="C106" s="289" t="s">
        <v>52</v>
      </c>
      <c r="D106" s="311"/>
      <c r="E106" s="311"/>
      <c r="F106" s="312" t="s">
        <v>669</v>
      </c>
      <c r="G106" s="289"/>
      <c r="H106" s="289" t="s">
        <v>709</v>
      </c>
      <c r="I106" s="289" t="s">
        <v>671</v>
      </c>
      <c r="J106" s="289">
        <v>20</v>
      </c>
      <c r="K106" s="303"/>
    </row>
    <row r="107" s="1" customFormat="1" ht="15" customHeight="1">
      <c r="B107" s="301"/>
      <c r="C107" s="289" t="s">
        <v>672</v>
      </c>
      <c r="D107" s="289"/>
      <c r="E107" s="289"/>
      <c r="F107" s="312" t="s">
        <v>669</v>
      </c>
      <c r="G107" s="289"/>
      <c r="H107" s="289" t="s">
        <v>709</v>
      </c>
      <c r="I107" s="289" t="s">
        <v>671</v>
      </c>
      <c r="J107" s="289">
        <v>120</v>
      </c>
      <c r="K107" s="303"/>
    </row>
    <row r="108" s="1" customFormat="1" ht="15" customHeight="1">
      <c r="B108" s="314"/>
      <c r="C108" s="289" t="s">
        <v>674</v>
      </c>
      <c r="D108" s="289"/>
      <c r="E108" s="289"/>
      <c r="F108" s="312" t="s">
        <v>675</v>
      </c>
      <c r="G108" s="289"/>
      <c r="H108" s="289" t="s">
        <v>709</v>
      </c>
      <c r="I108" s="289" t="s">
        <v>671</v>
      </c>
      <c r="J108" s="289">
        <v>50</v>
      </c>
      <c r="K108" s="303"/>
    </row>
    <row r="109" s="1" customFormat="1" ht="15" customHeight="1">
      <c r="B109" s="314"/>
      <c r="C109" s="289" t="s">
        <v>677</v>
      </c>
      <c r="D109" s="289"/>
      <c r="E109" s="289"/>
      <c r="F109" s="312" t="s">
        <v>669</v>
      </c>
      <c r="G109" s="289"/>
      <c r="H109" s="289" t="s">
        <v>709</v>
      </c>
      <c r="I109" s="289" t="s">
        <v>679</v>
      </c>
      <c r="J109" s="289"/>
      <c r="K109" s="303"/>
    </row>
    <row r="110" s="1" customFormat="1" ht="15" customHeight="1">
      <c r="B110" s="314"/>
      <c r="C110" s="289" t="s">
        <v>688</v>
      </c>
      <c r="D110" s="289"/>
      <c r="E110" s="289"/>
      <c r="F110" s="312" t="s">
        <v>675</v>
      </c>
      <c r="G110" s="289"/>
      <c r="H110" s="289" t="s">
        <v>709</v>
      </c>
      <c r="I110" s="289" t="s">
        <v>671</v>
      </c>
      <c r="J110" s="289">
        <v>50</v>
      </c>
      <c r="K110" s="303"/>
    </row>
    <row r="111" s="1" customFormat="1" ht="15" customHeight="1">
      <c r="B111" s="314"/>
      <c r="C111" s="289" t="s">
        <v>696</v>
      </c>
      <c r="D111" s="289"/>
      <c r="E111" s="289"/>
      <c r="F111" s="312" t="s">
        <v>675</v>
      </c>
      <c r="G111" s="289"/>
      <c r="H111" s="289" t="s">
        <v>709</v>
      </c>
      <c r="I111" s="289" t="s">
        <v>671</v>
      </c>
      <c r="J111" s="289">
        <v>50</v>
      </c>
      <c r="K111" s="303"/>
    </row>
    <row r="112" s="1" customFormat="1" ht="15" customHeight="1">
      <c r="B112" s="314"/>
      <c r="C112" s="289" t="s">
        <v>694</v>
      </c>
      <c r="D112" s="289"/>
      <c r="E112" s="289"/>
      <c r="F112" s="312" t="s">
        <v>675</v>
      </c>
      <c r="G112" s="289"/>
      <c r="H112" s="289" t="s">
        <v>709</v>
      </c>
      <c r="I112" s="289" t="s">
        <v>671</v>
      </c>
      <c r="J112" s="289">
        <v>50</v>
      </c>
      <c r="K112" s="303"/>
    </row>
    <row r="113" s="1" customFormat="1" ht="15" customHeight="1">
      <c r="B113" s="314"/>
      <c r="C113" s="289" t="s">
        <v>52</v>
      </c>
      <c r="D113" s="289"/>
      <c r="E113" s="289"/>
      <c r="F113" s="312" t="s">
        <v>669</v>
      </c>
      <c r="G113" s="289"/>
      <c r="H113" s="289" t="s">
        <v>710</v>
      </c>
      <c r="I113" s="289" t="s">
        <v>671</v>
      </c>
      <c r="J113" s="289">
        <v>20</v>
      </c>
      <c r="K113" s="303"/>
    </row>
    <row r="114" s="1" customFormat="1" ht="15" customHeight="1">
      <c r="B114" s="314"/>
      <c r="C114" s="289" t="s">
        <v>711</v>
      </c>
      <c r="D114" s="289"/>
      <c r="E114" s="289"/>
      <c r="F114" s="312" t="s">
        <v>669</v>
      </c>
      <c r="G114" s="289"/>
      <c r="H114" s="289" t="s">
        <v>712</v>
      </c>
      <c r="I114" s="289" t="s">
        <v>671</v>
      </c>
      <c r="J114" s="289">
        <v>120</v>
      </c>
      <c r="K114" s="303"/>
    </row>
    <row r="115" s="1" customFormat="1" ht="15" customHeight="1">
      <c r="B115" s="314"/>
      <c r="C115" s="289" t="s">
        <v>37</v>
      </c>
      <c r="D115" s="289"/>
      <c r="E115" s="289"/>
      <c r="F115" s="312" t="s">
        <v>669</v>
      </c>
      <c r="G115" s="289"/>
      <c r="H115" s="289" t="s">
        <v>713</v>
      </c>
      <c r="I115" s="289" t="s">
        <v>704</v>
      </c>
      <c r="J115" s="289"/>
      <c r="K115" s="303"/>
    </row>
    <row r="116" s="1" customFormat="1" ht="15" customHeight="1">
      <c r="B116" s="314"/>
      <c r="C116" s="289" t="s">
        <v>47</v>
      </c>
      <c r="D116" s="289"/>
      <c r="E116" s="289"/>
      <c r="F116" s="312" t="s">
        <v>669</v>
      </c>
      <c r="G116" s="289"/>
      <c r="H116" s="289" t="s">
        <v>714</v>
      </c>
      <c r="I116" s="289" t="s">
        <v>704</v>
      </c>
      <c r="J116" s="289"/>
      <c r="K116" s="303"/>
    </row>
    <row r="117" s="1" customFormat="1" ht="15" customHeight="1">
      <c r="B117" s="314"/>
      <c r="C117" s="289" t="s">
        <v>56</v>
      </c>
      <c r="D117" s="289"/>
      <c r="E117" s="289"/>
      <c r="F117" s="312" t="s">
        <v>669</v>
      </c>
      <c r="G117" s="289"/>
      <c r="H117" s="289" t="s">
        <v>715</v>
      </c>
      <c r="I117" s="289" t="s">
        <v>716</v>
      </c>
      <c r="J117" s="289"/>
      <c r="K117" s="303"/>
    </row>
    <row r="118" s="1" customFormat="1" ht="15" customHeight="1">
      <c r="B118" s="317"/>
      <c r="C118" s="323"/>
      <c r="D118" s="323"/>
      <c r="E118" s="323"/>
      <c r="F118" s="323"/>
      <c r="G118" s="323"/>
      <c r="H118" s="323"/>
      <c r="I118" s="323"/>
      <c r="J118" s="323"/>
      <c r="K118" s="319"/>
    </row>
    <row r="119" s="1" customFormat="1" ht="18.75" customHeight="1">
      <c r="B119" s="324"/>
      <c r="C119" s="325"/>
      <c r="D119" s="325"/>
      <c r="E119" s="325"/>
      <c r="F119" s="326"/>
      <c r="G119" s="325"/>
      <c r="H119" s="325"/>
      <c r="I119" s="325"/>
      <c r="J119" s="325"/>
      <c r="K119" s="324"/>
    </row>
    <row r="120" s="1" customFormat="1" ht="18.75" customHeight="1">
      <c r="B120" s="297"/>
      <c r="C120" s="297"/>
      <c r="D120" s="297"/>
      <c r="E120" s="297"/>
      <c r="F120" s="297"/>
      <c r="G120" s="297"/>
      <c r="H120" s="297"/>
      <c r="I120" s="297"/>
      <c r="J120" s="297"/>
      <c r="K120" s="297"/>
    </row>
    <row r="121" s="1" customFormat="1" ht="7.5" customHeight="1">
      <c r="B121" s="327"/>
      <c r="C121" s="328"/>
      <c r="D121" s="328"/>
      <c r="E121" s="328"/>
      <c r="F121" s="328"/>
      <c r="G121" s="328"/>
      <c r="H121" s="328"/>
      <c r="I121" s="328"/>
      <c r="J121" s="328"/>
      <c r="K121" s="329"/>
    </row>
    <row r="122" s="1" customFormat="1" ht="45" customHeight="1">
      <c r="B122" s="330"/>
      <c r="C122" s="280" t="s">
        <v>717</v>
      </c>
      <c r="D122" s="280"/>
      <c r="E122" s="280"/>
      <c r="F122" s="280"/>
      <c r="G122" s="280"/>
      <c r="H122" s="280"/>
      <c r="I122" s="280"/>
      <c r="J122" s="280"/>
      <c r="K122" s="331"/>
    </row>
    <row r="123" s="1" customFormat="1" ht="17.25" customHeight="1">
      <c r="B123" s="332"/>
      <c r="C123" s="304" t="s">
        <v>663</v>
      </c>
      <c r="D123" s="304"/>
      <c r="E123" s="304"/>
      <c r="F123" s="304" t="s">
        <v>664</v>
      </c>
      <c r="G123" s="305"/>
      <c r="H123" s="304" t="s">
        <v>53</v>
      </c>
      <c r="I123" s="304" t="s">
        <v>56</v>
      </c>
      <c r="J123" s="304" t="s">
        <v>665</v>
      </c>
      <c r="K123" s="333"/>
    </row>
    <row r="124" s="1" customFormat="1" ht="17.25" customHeight="1">
      <c r="B124" s="332"/>
      <c r="C124" s="306" t="s">
        <v>666</v>
      </c>
      <c r="D124" s="306"/>
      <c r="E124" s="306"/>
      <c r="F124" s="307" t="s">
        <v>667</v>
      </c>
      <c r="G124" s="308"/>
      <c r="H124" s="306"/>
      <c r="I124" s="306"/>
      <c r="J124" s="306" t="s">
        <v>668</v>
      </c>
      <c r="K124" s="333"/>
    </row>
    <row r="125" s="1" customFormat="1" ht="5.25" customHeight="1">
      <c r="B125" s="334"/>
      <c r="C125" s="309"/>
      <c r="D125" s="309"/>
      <c r="E125" s="309"/>
      <c r="F125" s="309"/>
      <c r="G125" s="335"/>
      <c r="H125" s="309"/>
      <c r="I125" s="309"/>
      <c r="J125" s="309"/>
      <c r="K125" s="336"/>
    </row>
    <row r="126" s="1" customFormat="1" ht="15" customHeight="1">
      <c r="B126" s="334"/>
      <c r="C126" s="289" t="s">
        <v>672</v>
      </c>
      <c r="D126" s="311"/>
      <c r="E126" s="311"/>
      <c r="F126" s="312" t="s">
        <v>669</v>
      </c>
      <c r="G126" s="289"/>
      <c r="H126" s="289" t="s">
        <v>709</v>
      </c>
      <c r="I126" s="289" t="s">
        <v>671</v>
      </c>
      <c r="J126" s="289">
        <v>120</v>
      </c>
      <c r="K126" s="337"/>
    </row>
    <row r="127" s="1" customFormat="1" ht="15" customHeight="1">
      <c r="B127" s="334"/>
      <c r="C127" s="289" t="s">
        <v>718</v>
      </c>
      <c r="D127" s="289"/>
      <c r="E127" s="289"/>
      <c r="F127" s="312" t="s">
        <v>669</v>
      </c>
      <c r="G127" s="289"/>
      <c r="H127" s="289" t="s">
        <v>719</v>
      </c>
      <c r="I127" s="289" t="s">
        <v>671</v>
      </c>
      <c r="J127" s="289" t="s">
        <v>720</v>
      </c>
      <c r="K127" s="337"/>
    </row>
    <row r="128" s="1" customFormat="1" ht="15" customHeight="1">
      <c r="B128" s="334"/>
      <c r="C128" s="289" t="s">
        <v>617</v>
      </c>
      <c r="D128" s="289"/>
      <c r="E128" s="289"/>
      <c r="F128" s="312" t="s">
        <v>669</v>
      </c>
      <c r="G128" s="289"/>
      <c r="H128" s="289" t="s">
        <v>721</v>
      </c>
      <c r="I128" s="289" t="s">
        <v>671</v>
      </c>
      <c r="J128" s="289" t="s">
        <v>720</v>
      </c>
      <c r="K128" s="337"/>
    </row>
    <row r="129" s="1" customFormat="1" ht="15" customHeight="1">
      <c r="B129" s="334"/>
      <c r="C129" s="289" t="s">
        <v>680</v>
      </c>
      <c r="D129" s="289"/>
      <c r="E129" s="289"/>
      <c r="F129" s="312" t="s">
        <v>675</v>
      </c>
      <c r="G129" s="289"/>
      <c r="H129" s="289" t="s">
        <v>681</v>
      </c>
      <c r="I129" s="289" t="s">
        <v>671</v>
      </c>
      <c r="J129" s="289">
        <v>15</v>
      </c>
      <c r="K129" s="337"/>
    </row>
    <row r="130" s="1" customFormat="1" ht="15" customHeight="1">
      <c r="B130" s="334"/>
      <c r="C130" s="315" t="s">
        <v>682</v>
      </c>
      <c r="D130" s="315"/>
      <c r="E130" s="315"/>
      <c r="F130" s="316" t="s">
        <v>675</v>
      </c>
      <c r="G130" s="315"/>
      <c r="H130" s="315" t="s">
        <v>683</v>
      </c>
      <c r="I130" s="315" t="s">
        <v>671</v>
      </c>
      <c r="J130" s="315">
        <v>15</v>
      </c>
      <c r="K130" s="337"/>
    </row>
    <row r="131" s="1" customFormat="1" ht="15" customHeight="1">
      <c r="B131" s="334"/>
      <c r="C131" s="315" t="s">
        <v>684</v>
      </c>
      <c r="D131" s="315"/>
      <c r="E131" s="315"/>
      <c r="F131" s="316" t="s">
        <v>675</v>
      </c>
      <c r="G131" s="315"/>
      <c r="H131" s="315" t="s">
        <v>685</v>
      </c>
      <c r="I131" s="315" t="s">
        <v>671</v>
      </c>
      <c r="J131" s="315">
        <v>20</v>
      </c>
      <c r="K131" s="337"/>
    </row>
    <row r="132" s="1" customFormat="1" ht="15" customHeight="1">
      <c r="B132" s="334"/>
      <c r="C132" s="315" t="s">
        <v>686</v>
      </c>
      <c r="D132" s="315"/>
      <c r="E132" s="315"/>
      <c r="F132" s="316" t="s">
        <v>675</v>
      </c>
      <c r="G132" s="315"/>
      <c r="H132" s="315" t="s">
        <v>687</v>
      </c>
      <c r="I132" s="315" t="s">
        <v>671</v>
      </c>
      <c r="J132" s="315">
        <v>20</v>
      </c>
      <c r="K132" s="337"/>
    </row>
    <row r="133" s="1" customFormat="1" ht="15" customHeight="1">
      <c r="B133" s="334"/>
      <c r="C133" s="289" t="s">
        <v>674</v>
      </c>
      <c r="D133" s="289"/>
      <c r="E133" s="289"/>
      <c r="F133" s="312" t="s">
        <v>675</v>
      </c>
      <c r="G133" s="289"/>
      <c r="H133" s="289" t="s">
        <v>709</v>
      </c>
      <c r="I133" s="289" t="s">
        <v>671</v>
      </c>
      <c r="J133" s="289">
        <v>50</v>
      </c>
      <c r="K133" s="337"/>
    </row>
    <row r="134" s="1" customFormat="1" ht="15" customHeight="1">
      <c r="B134" s="334"/>
      <c r="C134" s="289" t="s">
        <v>688</v>
      </c>
      <c r="D134" s="289"/>
      <c r="E134" s="289"/>
      <c r="F134" s="312" t="s">
        <v>675</v>
      </c>
      <c r="G134" s="289"/>
      <c r="H134" s="289" t="s">
        <v>709</v>
      </c>
      <c r="I134" s="289" t="s">
        <v>671</v>
      </c>
      <c r="J134" s="289">
        <v>50</v>
      </c>
      <c r="K134" s="337"/>
    </row>
    <row r="135" s="1" customFormat="1" ht="15" customHeight="1">
      <c r="B135" s="334"/>
      <c r="C135" s="289" t="s">
        <v>694</v>
      </c>
      <c r="D135" s="289"/>
      <c r="E135" s="289"/>
      <c r="F135" s="312" t="s">
        <v>675</v>
      </c>
      <c r="G135" s="289"/>
      <c r="H135" s="289" t="s">
        <v>709</v>
      </c>
      <c r="I135" s="289" t="s">
        <v>671</v>
      </c>
      <c r="J135" s="289">
        <v>50</v>
      </c>
      <c r="K135" s="337"/>
    </row>
    <row r="136" s="1" customFormat="1" ht="15" customHeight="1">
      <c r="B136" s="334"/>
      <c r="C136" s="289" t="s">
        <v>696</v>
      </c>
      <c r="D136" s="289"/>
      <c r="E136" s="289"/>
      <c r="F136" s="312" t="s">
        <v>675</v>
      </c>
      <c r="G136" s="289"/>
      <c r="H136" s="289" t="s">
        <v>709</v>
      </c>
      <c r="I136" s="289" t="s">
        <v>671</v>
      </c>
      <c r="J136" s="289">
        <v>50</v>
      </c>
      <c r="K136" s="337"/>
    </row>
    <row r="137" s="1" customFormat="1" ht="15" customHeight="1">
      <c r="B137" s="334"/>
      <c r="C137" s="289" t="s">
        <v>697</v>
      </c>
      <c r="D137" s="289"/>
      <c r="E137" s="289"/>
      <c r="F137" s="312" t="s">
        <v>675</v>
      </c>
      <c r="G137" s="289"/>
      <c r="H137" s="289" t="s">
        <v>722</v>
      </c>
      <c r="I137" s="289" t="s">
        <v>671</v>
      </c>
      <c r="J137" s="289">
        <v>255</v>
      </c>
      <c r="K137" s="337"/>
    </row>
    <row r="138" s="1" customFormat="1" ht="15" customHeight="1">
      <c r="B138" s="334"/>
      <c r="C138" s="289" t="s">
        <v>699</v>
      </c>
      <c r="D138" s="289"/>
      <c r="E138" s="289"/>
      <c r="F138" s="312" t="s">
        <v>669</v>
      </c>
      <c r="G138" s="289"/>
      <c r="H138" s="289" t="s">
        <v>723</v>
      </c>
      <c r="I138" s="289" t="s">
        <v>701</v>
      </c>
      <c r="J138" s="289"/>
      <c r="K138" s="337"/>
    </row>
    <row r="139" s="1" customFormat="1" ht="15" customHeight="1">
      <c r="B139" s="334"/>
      <c r="C139" s="289" t="s">
        <v>702</v>
      </c>
      <c r="D139" s="289"/>
      <c r="E139" s="289"/>
      <c r="F139" s="312" t="s">
        <v>669</v>
      </c>
      <c r="G139" s="289"/>
      <c r="H139" s="289" t="s">
        <v>724</v>
      </c>
      <c r="I139" s="289" t="s">
        <v>704</v>
      </c>
      <c r="J139" s="289"/>
      <c r="K139" s="337"/>
    </row>
    <row r="140" s="1" customFormat="1" ht="15" customHeight="1">
      <c r="B140" s="334"/>
      <c r="C140" s="289" t="s">
        <v>705</v>
      </c>
      <c r="D140" s="289"/>
      <c r="E140" s="289"/>
      <c r="F140" s="312" t="s">
        <v>669</v>
      </c>
      <c r="G140" s="289"/>
      <c r="H140" s="289" t="s">
        <v>705</v>
      </c>
      <c r="I140" s="289" t="s">
        <v>704</v>
      </c>
      <c r="J140" s="289"/>
      <c r="K140" s="337"/>
    </row>
    <row r="141" s="1" customFormat="1" ht="15" customHeight="1">
      <c r="B141" s="334"/>
      <c r="C141" s="289" t="s">
        <v>37</v>
      </c>
      <c r="D141" s="289"/>
      <c r="E141" s="289"/>
      <c r="F141" s="312" t="s">
        <v>669</v>
      </c>
      <c r="G141" s="289"/>
      <c r="H141" s="289" t="s">
        <v>725</v>
      </c>
      <c r="I141" s="289" t="s">
        <v>704</v>
      </c>
      <c r="J141" s="289"/>
      <c r="K141" s="337"/>
    </row>
    <row r="142" s="1" customFormat="1" ht="15" customHeight="1">
      <c r="B142" s="334"/>
      <c r="C142" s="289" t="s">
        <v>726</v>
      </c>
      <c r="D142" s="289"/>
      <c r="E142" s="289"/>
      <c r="F142" s="312" t="s">
        <v>669</v>
      </c>
      <c r="G142" s="289"/>
      <c r="H142" s="289" t="s">
        <v>727</v>
      </c>
      <c r="I142" s="289" t="s">
        <v>704</v>
      </c>
      <c r="J142" s="289"/>
      <c r="K142" s="337"/>
    </row>
    <row r="143" s="1" customFormat="1" ht="15" customHeight="1">
      <c r="B143" s="338"/>
      <c r="C143" s="339"/>
      <c r="D143" s="339"/>
      <c r="E143" s="339"/>
      <c r="F143" s="339"/>
      <c r="G143" s="339"/>
      <c r="H143" s="339"/>
      <c r="I143" s="339"/>
      <c r="J143" s="339"/>
      <c r="K143" s="340"/>
    </row>
    <row r="144" s="1" customFormat="1" ht="18.75" customHeight="1">
      <c r="B144" s="325"/>
      <c r="C144" s="325"/>
      <c r="D144" s="325"/>
      <c r="E144" s="325"/>
      <c r="F144" s="326"/>
      <c r="G144" s="325"/>
      <c r="H144" s="325"/>
      <c r="I144" s="325"/>
      <c r="J144" s="325"/>
      <c r="K144" s="325"/>
    </row>
    <row r="145" s="1" customFormat="1" ht="18.75" customHeight="1">
      <c r="B145" s="297"/>
      <c r="C145" s="297"/>
      <c r="D145" s="297"/>
      <c r="E145" s="297"/>
      <c r="F145" s="297"/>
      <c r="G145" s="297"/>
      <c r="H145" s="297"/>
      <c r="I145" s="297"/>
      <c r="J145" s="297"/>
      <c r="K145" s="297"/>
    </row>
    <row r="146" s="1" customFormat="1" ht="7.5" customHeight="1">
      <c r="B146" s="298"/>
      <c r="C146" s="299"/>
      <c r="D146" s="299"/>
      <c r="E146" s="299"/>
      <c r="F146" s="299"/>
      <c r="G146" s="299"/>
      <c r="H146" s="299"/>
      <c r="I146" s="299"/>
      <c r="J146" s="299"/>
      <c r="K146" s="300"/>
    </row>
    <row r="147" s="1" customFormat="1" ht="45" customHeight="1">
      <c r="B147" s="301"/>
      <c r="C147" s="302" t="s">
        <v>728</v>
      </c>
      <c r="D147" s="302"/>
      <c r="E147" s="302"/>
      <c r="F147" s="302"/>
      <c r="G147" s="302"/>
      <c r="H147" s="302"/>
      <c r="I147" s="302"/>
      <c r="J147" s="302"/>
      <c r="K147" s="303"/>
    </row>
    <row r="148" s="1" customFormat="1" ht="17.25" customHeight="1">
      <c r="B148" s="301"/>
      <c r="C148" s="304" t="s">
        <v>663</v>
      </c>
      <c r="D148" s="304"/>
      <c r="E148" s="304"/>
      <c r="F148" s="304" t="s">
        <v>664</v>
      </c>
      <c r="G148" s="305"/>
      <c r="H148" s="304" t="s">
        <v>53</v>
      </c>
      <c r="I148" s="304" t="s">
        <v>56</v>
      </c>
      <c r="J148" s="304" t="s">
        <v>665</v>
      </c>
      <c r="K148" s="303"/>
    </row>
    <row r="149" s="1" customFormat="1" ht="17.25" customHeight="1">
      <c r="B149" s="301"/>
      <c r="C149" s="306" t="s">
        <v>666</v>
      </c>
      <c r="D149" s="306"/>
      <c r="E149" s="306"/>
      <c r="F149" s="307" t="s">
        <v>667</v>
      </c>
      <c r="G149" s="308"/>
      <c r="H149" s="306"/>
      <c r="I149" s="306"/>
      <c r="J149" s="306" t="s">
        <v>668</v>
      </c>
      <c r="K149" s="303"/>
    </row>
    <row r="150" s="1" customFormat="1" ht="5.25" customHeight="1">
      <c r="B150" s="314"/>
      <c r="C150" s="309"/>
      <c r="D150" s="309"/>
      <c r="E150" s="309"/>
      <c r="F150" s="309"/>
      <c r="G150" s="310"/>
      <c r="H150" s="309"/>
      <c r="I150" s="309"/>
      <c r="J150" s="309"/>
      <c r="K150" s="337"/>
    </row>
    <row r="151" s="1" customFormat="1" ht="15" customHeight="1">
      <c r="B151" s="314"/>
      <c r="C151" s="341" t="s">
        <v>672</v>
      </c>
      <c r="D151" s="289"/>
      <c r="E151" s="289"/>
      <c r="F151" s="342" t="s">
        <v>669</v>
      </c>
      <c r="G151" s="289"/>
      <c r="H151" s="341" t="s">
        <v>709</v>
      </c>
      <c r="I151" s="341" t="s">
        <v>671</v>
      </c>
      <c r="J151" s="341">
        <v>120</v>
      </c>
      <c r="K151" s="337"/>
    </row>
    <row r="152" s="1" customFormat="1" ht="15" customHeight="1">
      <c r="B152" s="314"/>
      <c r="C152" s="341" t="s">
        <v>718</v>
      </c>
      <c r="D152" s="289"/>
      <c r="E152" s="289"/>
      <c r="F152" s="342" t="s">
        <v>669</v>
      </c>
      <c r="G152" s="289"/>
      <c r="H152" s="341" t="s">
        <v>729</v>
      </c>
      <c r="I152" s="341" t="s">
        <v>671</v>
      </c>
      <c r="J152" s="341" t="s">
        <v>720</v>
      </c>
      <c r="K152" s="337"/>
    </row>
    <row r="153" s="1" customFormat="1" ht="15" customHeight="1">
      <c r="B153" s="314"/>
      <c r="C153" s="341" t="s">
        <v>617</v>
      </c>
      <c r="D153" s="289"/>
      <c r="E153" s="289"/>
      <c r="F153" s="342" t="s">
        <v>669</v>
      </c>
      <c r="G153" s="289"/>
      <c r="H153" s="341" t="s">
        <v>730</v>
      </c>
      <c r="I153" s="341" t="s">
        <v>671</v>
      </c>
      <c r="J153" s="341" t="s">
        <v>720</v>
      </c>
      <c r="K153" s="337"/>
    </row>
    <row r="154" s="1" customFormat="1" ht="15" customHeight="1">
      <c r="B154" s="314"/>
      <c r="C154" s="341" t="s">
        <v>674</v>
      </c>
      <c r="D154" s="289"/>
      <c r="E154" s="289"/>
      <c r="F154" s="342" t="s">
        <v>675</v>
      </c>
      <c r="G154" s="289"/>
      <c r="H154" s="341" t="s">
        <v>709</v>
      </c>
      <c r="I154" s="341" t="s">
        <v>671</v>
      </c>
      <c r="J154" s="341">
        <v>50</v>
      </c>
      <c r="K154" s="337"/>
    </row>
    <row r="155" s="1" customFormat="1" ht="15" customHeight="1">
      <c r="B155" s="314"/>
      <c r="C155" s="341" t="s">
        <v>677</v>
      </c>
      <c r="D155" s="289"/>
      <c r="E155" s="289"/>
      <c r="F155" s="342" t="s">
        <v>669</v>
      </c>
      <c r="G155" s="289"/>
      <c r="H155" s="341" t="s">
        <v>709</v>
      </c>
      <c r="I155" s="341" t="s">
        <v>679</v>
      </c>
      <c r="J155" s="341"/>
      <c r="K155" s="337"/>
    </row>
    <row r="156" s="1" customFormat="1" ht="15" customHeight="1">
      <c r="B156" s="314"/>
      <c r="C156" s="341" t="s">
        <v>688</v>
      </c>
      <c r="D156" s="289"/>
      <c r="E156" s="289"/>
      <c r="F156" s="342" t="s">
        <v>675</v>
      </c>
      <c r="G156" s="289"/>
      <c r="H156" s="341" t="s">
        <v>709</v>
      </c>
      <c r="I156" s="341" t="s">
        <v>671</v>
      </c>
      <c r="J156" s="341">
        <v>50</v>
      </c>
      <c r="K156" s="337"/>
    </row>
    <row r="157" s="1" customFormat="1" ht="15" customHeight="1">
      <c r="B157" s="314"/>
      <c r="C157" s="341" t="s">
        <v>696</v>
      </c>
      <c r="D157" s="289"/>
      <c r="E157" s="289"/>
      <c r="F157" s="342" t="s">
        <v>675</v>
      </c>
      <c r="G157" s="289"/>
      <c r="H157" s="341" t="s">
        <v>709</v>
      </c>
      <c r="I157" s="341" t="s">
        <v>671</v>
      </c>
      <c r="J157" s="341">
        <v>50</v>
      </c>
      <c r="K157" s="337"/>
    </row>
    <row r="158" s="1" customFormat="1" ht="15" customHeight="1">
      <c r="B158" s="314"/>
      <c r="C158" s="341" t="s">
        <v>694</v>
      </c>
      <c r="D158" s="289"/>
      <c r="E158" s="289"/>
      <c r="F158" s="342" t="s">
        <v>675</v>
      </c>
      <c r="G158" s="289"/>
      <c r="H158" s="341" t="s">
        <v>709</v>
      </c>
      <c r="I158" s="341" t="s">
        <v>671</v>
      </c>
      <c r="J158" s="341">
        <v>50</v>
      </c>
      <c r="K158" s="337"/>
    </row>
    <row r="159" s="1" customFormat="1" ht="15" customHeight="1">
      <c r="B159" s="314"/>
      <c r="C159" s="341" t="s">
        <v>101</v>
      </c>
      <c r="D159" s="289"/>
      <c r="E159" s="289"/>
      <c r="F159" s="342" t="s">
        <v>669</v>
      </c>
      <c r="G159" s="289"/>
      <c r="H159" s="341" t="s">
        <v>731</v>
      </c>
      <c r="I159" s="341" t="s">
        <v>671</v>
      </c>
      <c r="J159" s="341" t="s">
        <v>732</v>
      </c>
      <c r="K159" s="337"/>
    </row>
    <row r="160" s="1" customFormat="1" ht="15" customHeight="1">
      <c r="B160" s="314"/>
      <c r="C160" s="341" t="s">
        <v>733</v>
      </c>
      <c r="D160" s="289"/>
      <c r="E160" s="289"/>
      <c r="F160" s="342" t="s">
        <v>669</v>
      </c>
      <c r="G160" s="289"/>
      <c r="H160" s="341" t="s">
        <v>734</v>
      </c>
      <c r="I160" s="341" t="s">
        <v>704</v>
      </c>
      <c r="J160" s="341"/>
      <c r="K160" s="337"/>
    </row>
    <row r="161" s="1" customFormat="1" ht="15" customHeight="1">
      <c r="B161" s="343"/>
      <c r="C161" s="323"/>
      <c r="D161" s="323"/>
      <c r="E161" s="323"/>
      <c r="F161" s="323"/>
      <c r="G161" s="323"/>
      <c r="H161" s="323"/>
      <c r="I161" s="323"/>
      <c r="J161" s="323"/>
      <c r="K161" s="344"/>
    </row>
    <row r="162" s="1" customFormat="1" ht="18.75" customHeight="1">
      <c r="B162" s="325"/>
      <c r="C162" s="335"/>
      <c r="D162" s="335"/>
      <c r="E162" s="335"/>
      <c r="F162" s="345"/>
      <c r="G162" s="335"/>
      <c r="H162" s="335"/>
      <c r="I162" s="335"/>
      <c r="J162" s="335"/>
      <c r="K162" s="325"/>
    </row>
    <row r="163" s="1" customFormat="1" ht="18.75" customHeight="1"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</row>
    <row r="164" s="1" customFormat="1" ht="7.5" customHeight="1">
      <c r="B164" s="276"/>
      <c r="C164" s="277"/>
      <c r="D164" s="277"/>
      <c r="E164" s="277"/>
      <c r="F164" s="277"/>
      <c r="G164" s="277"/>
      <c r="H164" s="277"/>
      <c r="I164" s="277"/>
      <c r="J164" s="277"/>
      <c r="K164" s="278"/>
    </row>
    <row r="165" s="1" customFormat="1" ht="45" customHeight="1">
      <c r="B165" s="279"/>
      <c r="C165" s="280" t="s">
        <v>735</v>
      </c>
      <c r="D165" s="280"/>
      <c r="E165" s="280"/>
      <c r="F165" s="280"/>
      <c r="G165" s="280"/>
      <c r="H165" s="280"/>
      <c r="I165" s="280"/>
      <c r="J165" s="280"/>
      <c r="K165" s="281"/>
    </row>
    <row r="166" s="1" customFormat="1" ht="17.25" customHeight="1">
      <c r="B166" s="279"/>
      <c r="C166" s="304" t="s">
        <v>663</v>
      </c>
      <c r="D166" s="304"/>
      <c r="E166" s="304"/>
      <c r="F166" s="304" t="s">
        <v>664</v>
      </c>
      <c r="G166" s="346"/>
      <c r="H166" s="347" t="s">
        <v>53</v>
      </c>
      <c r="I166" s="347" t="s">
        <v>56</v>
      </c>
      <c r="J166" s="304" t="s">
        <v>665</v>
      </c>
      <c r="K166" s="281"/>
    </row>
    <row r="167" s="1" customFormat="1" ht="17.25" customHeight="1">
      <c r="B167" s="282"/>
      <c r="C167" s="306" t="s">
        <v>666</v>
      </c>
      <c r="D167" s="306"/>
      <c r="E167" s="306"/>
      <c r="F167" s="307" t="s">
        <v>667</v>
      </c>
      <c r="G167" s="348"/>
      <c r="H167" s="349"/>
      <c r="I167" s="349"/>
      <c r="J167" s="306" t="s">
        <v>668</v>
      </c>
      <c r="K167" s="284"/>
    </row>
    <row r="168" s="1" customFormat="1" ht="5.25" customHeight="1">
      <c r="B168" s="314"/>
      <c r="C168" s="309"/>
      <c r="D168" s="309"/>
      <c r="E168" s="309"/>
      <c r="F168" s="309"/>
      <c r="G168" s="310"/>
      <c r="H168" s="309"/>
      <c r="I168" s="309"/>
      <c r="J168" s="309"/>
      <c r="K168" s="337"/>
    </row>
    <row r="169" s="1" customFormat="1" ht="15" customHeight="1">
      <c r="B169" s="314"/>
      <c r="C169" s="289" t="s">
        <v>672</v>
      </c>
      <c r="D169" s="289"/>
      <c r="E169" s="289"/>
      <c r="F169" s="312" t="s">
        <v>669</v>
      </c>
      <c r="G169" s="289"/>
      <c r="H169" s="289" t="s">
        <v>709</v>
      </c>
      <c r="I169" s="289" t="s">
        <v>671</v>
      </c>
      <c r="J169" s="289">
        <v>120</v>
      </c>
      <c r="K169" s="337"/>
    </row>
    <row r="170" s="1" customFormat="1" ht="15" customHeight="1">
      <c r="B170" s="314"/>
      <c r="C170" s="289" t="s">
        <v>718</v>
      </c>
      <c r="D170" s="289"/>
      <c r="E170" s="289"/>
      <c r="F170" s="312" t="s">
        <v>669</v>
      </c>
      <c r="G170" s="289"/>
      <c r="H170" s="289" t="s">
        <v>719</v>
      </c>
      <c r="I170" s="289" t="s">
        <v>671</v>
      </c>
      <c r="J170" s="289" t="s">
        <v>720</v>
      </c>
      <c r="K170" s="337"/>
    </row>
    <row r="171" s="1" customFormat="1" ht="15" customHeight="1">
      <c r="B171" s="314"/>
      <c r="C171" s="289" t="s">
        <v>617</v>
      </c>
      <c r="D171" s="289"/>
      <c r="E171" s="289"/>
      <c r="F171" s="312" t="s">
        <v>669</v>
      </c>
      <c r="G171" s="289"/>
      <c r="H171" s="289" t="s">
        <v>736</v>
      </c>
      <c r="I171" s="289" t="s">
        <v>671</v>
      </c>
      <c r="J171" s="289" t="s">
        <v>720</v>
      </c>
      <c r="K171" s="337"/>
    </row>
    <row r="172" s="1" customFormat="1" ht="15" customHeight="1">
      <c r="B172" s="314"/>
      <c r="C172" s="289" t="s">
        <v>674</v>
      </c>
      <c r="D172" s="289"/>
      <c r="E172" s="289"/>
      <c r="F172" s="312" t="s">
        <v>675</v>
      </c>
      <c r="G172" s="289"/>
      <c r="H172" s="289" t="s">
        <v>736</v>
      </c>
      <c r="I172" s="289" t="s">
        <v>671</v>
      </c>
      <c r="J172" s="289">
        <v>50</v>
      </c>
      <c r="K172" s="337"/>
    </row>
    <row r="173" s="1" customFormat="1" ht="15" customHeight="1">
      <c r="B173" s="314"/>
      <c r="C173" s="289" t="s">
        <v>677</v>
      </c>
      <c r="D173" s="289"/>
      <c r="E173" s="289"/>
      <c r="F173" s="312" t="s">
        <v>669</v>
      </c>
      <c r="G173" s="289"/>
      <c r="H173" s="289" t="s">
        <v>736</v>
      </c>
      <c r="I173" s="289" t="s">
        <v>679</v>
      </c>
      <c r="J173" s="289"/>
      <c r="K173" s="337"/>
    </row>
    <row r="174" s="1" customFormat="1" ht="15" customHeight="1">
      <c r="B174" s="314"/>
      <c r="C174" s="289" t="s">
        <v>688</v>
      </c>
      <c r="D174" s="289"/>
      <c r="E174" s="289"/>
      <c r="F174" s="312" t="s">
        <v>675</v>
      </c>
      <c r="G174" s="289"/>
      <c r="H174" s="289" t="s">
        <v>736</v>
      </c>
      <c r="I174" s="289" t="s">
        <v>671</v>
      </c>
      <c r="J174" s="289">
        <v>50</v>
      </c>
      <c r="K174" s="337"/>
    </row>
    <row r="175" s="1" customFormat="1" ht="15" customHeight="1">
      <c r="B175" s="314"/>
      <c r="C175" s="289" t="s">
        <v>696</v>
      </c>
      <c r="D175" s="289"/>
      <c r="E175" s="289"/>
      <c r="F175" s="312" t="s">
        <v>675</v>
      </c>
      <c r="G175" s="289"/>
      <c r="H175" s="289" t="s">
        <v>736</v>
      </c>
      <c r="I175" s="289" t="s">
        <v>671</v>
      </c>
      <c r="J175" s="289">
        <v>50</v>
      </c>
      <c r="K175" s="337"/>
    </row>
    <row r="176" s="1" customFormat="1" ht="15" customHeight="1">
      <c r="B176" s="314"/>
      <c r="C176" s="289" t="s">
        <v>694</v>
      </c>
      <c r="D176" s="289"/>
      <c r="E176" s="289"/>
      <c r="F176" s="312" t="s">
        <v>675</v>
      </c>
      <c r="G176" s="289"/>
      <c r="H176" s="289" t="s">
        <v>736</v>
      </c>
      <c r="I176" s="289" t="s">
        <v>671</v>
      </c>
      <c r="J176" s="289">
        <v>50</v>
      </c>
      <c r="K176" s="337"/>
    </row>
    <row r="177" s="1" customFormat="1" ht="15" customHeight="1">
      <c r="B177" s="314"/>
      <c r="C177" s="289" t="s">
        <v>109</v>
      </c>
      <c r="D177" s="289"/>
      <c r="E177" s="289"/>
      <c r="F177" s="312" t="s">
        <v>669</v>
      </c>
      <c r="G177" s="289"/>
      <c r="H177" s="289" t="s">
        <v>737</v>
      </c>
      <c r="I177" s="289" t="s">
        <v>738</v>
      </c>
      <c r="J177" s="289"/>
      <c r="K177" s="337"/>
    </row>
    <row r="178" s="1" customFormat="1" ht="15" customHeight="1">
      <c r="B178" s="314"/>
      <c r="C178" s="289" t="s">
        <v>56</v>
      </c>
      <c r="D178" s="289"/>
      <c r="E178" s="289"/>
      <c r="F178" s="312" t="s">
        <v>669</v>
      </c>
      <c r="G178" s="289"/>
      <c r="H178" s="289" t="s">
        <v>739</v>
      </c>
      <c r="I178" s="289" t="s">
        <v>740</v>
      </c>
      <c r="J178" s="289">
        <v>1</v>
      </c>
      <c r="K178" s="337"/>
    </row>
    <row r="179" s="1" customFormat="1" ht="15" customHeight="1">
      <c r="B179" s="314"/>
      <c r="C179" s="289" t="s">
        <v>52</v>
      </c>
      <c r="D179" s="289"/>
      <c r="E179" s="289"/>
      <c r="F179" s="312" t="s">
        <v>669</v>
      </c>
      <c r="G179" s="289"/>
      <c r="H179" s="289" t="s">
        <v>741</v>
      </c>
      <c r="I179" s="289" t="s">
        <v>671</v>
      </c>
      <c r="J179" s="289">
        <v>20</v>
      </c>
      <c r="K179" s="337"/>
    </row>
    <row r="180" s="1" customFormat="1" ht="15" customHeight="1">
      <c r="B180" s="314"/>
      <c r="C180" s="289" t="s">
        <v>53</v>
      </c>
      <c r="D180" s="289"/>
      <c r="E180" s="289"/>
      <c r="F180" s="312" t="s">
        <v>669</v>
      </c>
      <c r="G180" s="289"/>
      <c r="H180" s="289" t="s">
        <v>742</v>
      </c>
      <c r="I180" s="289" t="s">
        <v>671</v>
      </c>
      <c r="J180" s="289">
        <v>255</v>
      </c>
      <c r="K180" s="337"/>
    </row>
    <row r="181" s="1" customFormat="1" ht="15" customHeight="1">
      <c r="B181" s="314"/>
      <c r="C181" s="289" t="s">
        <v>110</v>
      </c>
      <c r="D181" s="289"/>
      <c r="E181" s="289"/>
      <c r="F181" s="312" t="s">
        <v>669</v>
      </c>
      <c r="G181" s="289"/>
      <c r="H181" s="289" t="s">
        <v>633</v>
      </c>
      <c r="I181" s="289" t="s">
        <v>671</v>
      </c>
      <c r="J181" s="289">
        <v>10</v>
      </c>
      <c r="K181" s="337"/>
    </row>
    <row r="182" s="1" customFormat="1" ht="15" customHeight="1">
      <c r="B182" s="314"/>
      <c r="C182" s="289" t="s">
        <v>111</v>
      </c>
      <c r="D182" s="289"/>
      <c r="E182" s="289"/>
      <c r="F182" s="312" t="s">
        <v>669</v>
      </c>
      <c r="G182" s="289"/>
      <c r="H182" s="289" t="s">
        <v>743</v>
      </c>
      <c r="I182" s="289" t="s">
        <v>704</v>
      </c>
      <c r="J182" s="289"/>
      <c r="K182" s="337"/>
    </row>
    <row r="183" s="1" customFormat="1" ht="15" customHeight="1">
      <c r="B183" s="314"/>
      <c r="C183" s="289" t="s">
        <v>744</v>
      </c>
      <c r="D183" s="289"/>
      <c r="E183" s="289"/>
      <c r="F183" s="312" t="s">
        <v>669</v>
      </c>
      <c r="G183" s="289"/>
      <c r="H183" s="289" t="s">
        <v>745</v>
      </c>
      <c r="I183" s="289" t="s">
        <v>704</v>
      </c>
      <c r="J183" s="289"/>
      <c r="K183" s="337"/>
    </row>
    <row r="184" s="1" customFormat="1" ht="15" customHeight="1">
      <c r="B184" s="314"/>
      <c r="C184" s="289" t="s">
        <v>733</v>
      </c>
      <c r="D184" s="289"/>
      <c r="E184" s="289"/>
      <c r="F184" s="312" t="s">
        <v>669</v>
      </c>
      <c r="G184" s="289"/>
      <c r="H184" s="289" t="s">
        <v>746</v>
      </c>
      <c r="I184" s="289" t="s">
        <v>704</v>
      </c>
      <c r="J184" s="289"/>
      <c r="K184" s="337"/>
    </row>
    <row r="185" s="1" customFormat="1" ht="15" customHeight="1">
      <c r="B185" s="314"/>
      <c r="C185" s="289" t="s">
        <v>113</v>
      </c>
      <c r="D185" s="289"/>
      <c r="E185" s="289"/>
      <c r="F185" s="312" t="s">
        <v>675</v>
      </c>
      <c r="G185" s="289"/>
      <c r="H185" s="289" t="s">
        <v>747</v>
      </c>
      <c r="I185" s="289" t="s">
        <v>671</v>
      </c>
      <c r="J185" s="289">
        <v>50</v>
      </c>
      <c r="K185" s="337"/>
    </row>
    <row r="186" s="1" customFormat="1" ht="15" customHeight="1">
      <c r="B186" s="314"/>
      <c r="C186" s="289" t="s">
        <v>748</v>
      </c>
      <c r="D186" s="289"/>
      <c r="E186" s="289"/>
      <c r="F186" s="312" t="s">
        <v>675</v>
      </c>
      <c r="G186" s="289"/>
      <c r="H186" s="289" t="s">
        <v>749</v>
      </c>
      <c r="I186" s="289" t="s">
        <v>750</v>
      </c>
      <c r="J186" s="289"/>
      <c r="K186" s="337"/>
    </row>
    <row r="187" s="1" customFormat="1" ht="15" customHeight="1">
      <c r="B187" s="314"/>
      <c r="C187" s="289" t="s">
        <v>751</v>
      </c>
      <c r="D187" s="289"/>
      <c r="E187" s="289"/>
      <c r="F187" s="312" t="s">
        <v>675</v>
      </c>
      <c r="G187" s="289"/>
      <c r="H187" s="289" t="s">
        <v>752</v>
      </c>
      <c r="I187" s="289" t="s">
        <v>750</v>
      </c>
      <c r="J187" s="289"/>
      <c r="K187" s="337"/>
    </row>
    <row r="188" s="1" customFormat="1" ht="15" customHeight="1">
      <c r="B188" s="314"/>
      <c r="C188" s="289" t="s">
        <v>753</v>
      </c>
      <c r="D188" s="289"/>
      <c r="E188" s="289"/>
      <c r="F188" s="312" t="s">
        <v>675</v>
      </c>
      <c r="G188" s="289"/>
      <c r="H188" s="289" t="s">
        <v>754</v>
      </c>
      <c r="I188" s="289" t="s">
        <v>750</v>
      </c>
      <c r="J188" s="289"/>
      <c r="K188" s="337"/>
    </row>
    <row r="189" s="1" customFormat="1" ht="15" customHeight="1">
      <c r="B189" s="314"/>
      <c r="C189" s="350" t="s">
        <v>755</v>
      </c>
      <c r="D189" s="289"/>
      <c r="E189" s="289"/>
      <c r="F189" s="312" t="s">
        <v>675</v>
      </c>
      <c r="G189" s="289"/>
      <c r="H189" s="289" t="s">
        <v>756</v>
      </c>
      <c r="I189" s="289" t="s">
        <v>757</v>
      </c>
      <c r="J189" s="351" t="s">
        <v>758</v>
      </c>
      <c r="K189" s="337"/>
    </row>
    <row r="190" s="17" customFormat="1" ht="15" customHeight="1">
      <c r="B190" s="352"/>
      <c r="C190" s="353" t="s">
        <v>759</v>
      </c>
      <c r="D190" s="354"/>
      <c r="E190" s="354"/>
      <c r="F190" s="355" t="s">
        <v>675</v>
      </c>
      <c r="G190" s="354"/>
      <c r="H190" s="354" t="s">
        <v>760</v>
      </c>
      <c r="I190" s="354" t="s">
        <v>757</v>
      </c>
      <c r="J190" s="356" t="s">
        <v>758</v>
      </c>
      <c r="K190" s="357"/>
    </row>
    <row r="191" s="1" customFormat="1" ht="15" customHeight="1">
      <c r="B191" s="314"/>
      <c r="C191" s="350" t="s">
        <v>41</v>
      </c>
      <c r="D191" s="289"/>
      <c r="E191" s="289"/>
      <c r="F191" s="312" t="s">
        <v>669</v>
      </c>
      <c r="G191" s="289"/>
      <c r="H191" s="286" t="s">
        <v>761</v>
      </c>
      <c r="I191" s="289" t="s">
        <v>762</v>
      </c>
      <c r="J191" s="289"/>
      <c r="K191" s="337"/>
    </row>
    <row r="192" s="1" customFormat="1" ht="15" customHeight="1">
      <c r="B192" s="314"/>
      <c r="C192" s="350" t="s">
        <v>763</v>
      </c>
      <c r="D192" s="289"/>
      <c r="E192" s="289"/>
      <c r="F192" s="312" t="s">
        <v>669</v>
      </c>
      <c r="G192" s="289"/>
      <c r="H192" s="289" t="s">
        <v>764</v>
      </c>
      <c r="I192" s="289" t="s">
        <v>704</v>
      </c>
      <c r="J192" s="289"/>
      <c r="K192" s="337"/>
    </row>
    <row r="193" s="1" customFormat="1" ht="15" customHeight="1">
      <c r="B193" s="314"/>
      <c r="C193" s="350" t="s">
        <v>765</v>
      </c>
      <c r="D193" s="289"/>
      <c r="E193" s="289"/>
      <c r="F193" s="312" t="s">
        <v>669</v>
      </c>
      <c r="G193" s="289"/>
      <c r="H193" s="289" t="s">
        <v>766</v>
      </c>
      <c r="I193" s="289" t="s">
        <v>704</v>
      </c>
      <c r="J193" s="289"/>
      <c r="K193" s="337"/>
    </row>
    <row r="194" s="1" customFormat="1" ht="15" customHeight="1">
      <c r="B194" s="314"/>
      <c r="C194" s="350" t="s">
        <v>767</v>
      </c>
      <c r="D194" s="289"/>
      <c r="E194" s="289"/>
      <c r="F194" s="312" t="s">
        <v>675</v>
      </c>
      <c r="G194" s="289"/>
      <c r="H194" s="289" t="s">
        <v>768</v>
      </c>
      <c r="I194" s="289" t="s">
        <v>704</v>
      </c>
      <c r="J194" s="289"/>
      <c r="K194" s="337"/>
    </row>
    <row r="195" s="1" customFormat="1" ht="15" customHeight="1">
      <c r="B195" s="343"/>
      <c r="C195" s="358"/>
      <c r="D195" s="323"/>
      <c r="E195" s="323"/>
      <c r="F195" s="323"/>
      <c r="G195" s="323"/>
      <c r="H195" s="323"/>
      <c r="I195" s="323"/>
      <c r="J195" s="323"/>
      <c r="K195" s="344"/>
    </row>
    <row r="196" s="1" customFormat="1" ht="18.75" customHeight="1">
      <c r="B196" s="325"/>
      <c r="C196" s="335"/>
      <c r="D196" s="335"/>
      <c r="E196" s="335"/>
      <c r="F196" s="345"/>
      <c r="G196" s="335"/>
      <c r="H196" s="335"/>
      <c r="I196" s="335"/>
      <c r="J196" s="335"/>
      <c r="K196" s="325"/>
    </row>
    <row r="197" s="1" customFormat="1" ht="18.75" customHeight="1">
      <c r="B197" s="325"/>
      <c r="C197" s="335"/>
      <c r="D197" s="335"/>
      <c r="E197" s="335"/>
      <c r="F197" s="345"/>
      <c r="G197" s="335"/>
      <c r="H197" s="335"/>
      <c r="I197" s="335"/>
      <c r="J197" s="335"/>
      <c r="K197" s="325"/>
    </row>
    <row r="198" s="1" customFormat="1" ht="18.75" customHeight="1">
      <c r="B198" s="297"/>
      <c r="C198" s="297"/>
      <c r="D198" s="297"/>
      <c r="E198" s="297"/>
      <c r="F198" s="297"/>
      <c r="G198" s="297"/>
      <c r="H198" s="297"/>
      <c r="I198" s="297"/>
      <c r="J198" s="297"/>
      <c r="K198" s="297"/>
    </row>
    <row r="199" s="1" customFormat="1" ht="13.5">
      <c r="B199" s="276"/>
      <c r="C199" s="277"/>
      <c r="D199" s="277"/>
      <c r="E199" s="277"/>
      <c r="F199" s="277"/>
      <c r="G199" s="277"/>
      <c r="H199" s="277"/>
      <c r="I199" s="277"/>
      <c r="J199" s="277"/>
      <c r="K199" s="278"/>
    </row>
    <row r="200" s="1" customFormat="1" ht="21">
      <c r="B200" s="279"/>
      <c r="C200" s="280" t="s">
        <v>769</v>
      </c>
      <c r="D200" s="280"/>
      <c r="E200" s="280"/>
      <c r="F200" s="280"/>
      <c r="G200" s="280"/>
      <c r="H200" s="280"/>
      <c r="I200" s="280"/>
      <c r="J200" s="280"/>
      <c r="K200" s="281"/>
    </row>
    <row r="201" s="1" customFormat="1" ht="25.5" customHeight="1">
      <c r="B201" s="279"/>
      <c r="C201" s="359" t="s">
        <v>770</v>
      </c>
      <c r="D201" s="359"/>
      <c r="E201" s="359"/>
      <c r="F201" s="359" t="s">
        <v>771</v>
      </c>
      <c r="G201" s="360"/>
      <c r="H201" s="359" t="s">
        <v>772</v>
      </c>
      <c r="I201" s="359"/>
      <c r="J201" s="359"/>
      <c r="K201" s="281"/>
    </row>
    <row r="202" s="1" customFormat="1" ht="5.25" customHeight="1">
      <c r="B202" s="314"/>
      <c r="C202" s="309"/>
      <c r="D202" s="309"/>
      <c r="E202" s="309"/>
      <c r="F202" s="309"/>
      <c r="G202" s="335"/>
      <c r="H202" s="309"/>
      <c r="I202" s="309"/>
      <c r="J202" s="309"/>
      <c r="K202" s="337"/>
    </row>
    <row r="203" s="1" customFormat="1" ht="15" customHeight="1">
      <c r="B203" s="314"/>
      <c r="C203" s="289" t="s">
        <v>762</v>
      </c>
      <c r="D203" s="289"/>
      <c r="E203" s="289"/>
      <c r="F203" s="312" t="s">
        <v>42</v>
      </c>
      <c r="G203" s="289"/>
      <c r="H203" s="289" t="s">
        <v>773</v>
      </c>
      <c r="I203" s="289"/>
      <c r="J203" s="289"/>
      <c r="K203" s="337"/>
    </row>
    <row r="204" s="1" customFormat="1" ht="15" customHeight="1">
      <c r="B204" s="314"/>
      <c r="C204" s="289"/>
      <c r="D204" s="289"/>
      <c r="E204" s="289"/>
      <c r="F204" s="312" t="s">
        <v>43</v>
      </c>
      <c r="G204" s="289"/>
      <c r="H204" s="289" t="s">
        <v>774</v>
      </c>
      <c r="I204" s="289"/>
      <c r="J204" s="289"/>
      <c r="K204" s="337"/>
    </row>
    <row r="205" s="1" customFormat="1" ht="15" customHeight="1">
      <c r="B205" s="314"/>
      <c r="C205" s="289"/>
      <c r="D205" s="289"/>
      <c r="E205" s="289"/>
      <c r="F205" s="312" t="s">
        <v>46</v>
      </c>
      <c r="G205" s="289"/>
      <c r="H205" s="289" t="s">
        <v>775</v>
      </c>
      <c r="I205" s="289"/>
      <c r="J205" s="289"/>
      <c r="K205" s="337"/>
    </row>
    <row r="206" s="1" customFormat="1" ht="15" customHeight="1">
      <c r="B206" s="314"/>
      <c r="C206" s="289"/>
      <c r="D206" s="289"/>
      <c r="E206" s="289"/>
      <c r="F206" s="312" t="s">
        <v>44</v>
      </c>
      <c r="G206" s="289"/>
      <c r="H206" s="289" t="s">
        <v>776</v>
      </c>
      <c r="I206" s="289"/>
      <c r="J206" s="289"/>
      <c r="K206" s="337"/>
    </row>
    <row r="207" s="1" customFormat="1" ht="15" customHeight="1">
      <c r="B207" s="314"/>
      <c r="C207" s="289"/>
      <c r="D207" s="289"/>
      <c r="E207" s="289"/>
      <c r="F207" s="312" t="s">
        <v>45</v>
      </c>
      <c r="G207" s="289"/>
      <c r="H207" s="289" t="s">
        <v>777</v>
      </c>
      <c r="I207" s="289"/>
      <c r="J207" s="289"/>
      <c r="K207" s="337"/>
    </row>
    <row r="208" s="1" customFormat="1" ht="15" customHeight="1">
      <c r="B208" s="314"/>
      <c r="C208" s="289"/>
      <c r="D208" s="289"/>
      <c r="E208" s="289"/>
      <c r="F208" s="312"/>
      <c r="G208" s="289"/>
      <c r="H208" s="289"/>
      <c r="I208" s="289"/>
      <c r="J208" s="289"/>
      <c r="K208" s="337"/>
    </row>
    <row r="209" s="1" customFormat="1" ht="15" customHeight="1">
      <c r="B209" s="314"/>
      <c r="C209" s="289" t="s">
        <v>716</v>
      </c>
      <c r="D209" s="289"/>
      <c r="E209" s="289"/>
      <c r="F209" s="312" t="s">
        <v>78</v>
      </c>
      <c r="G209" s="289"/>
      <c r="H209" s="289" t="s">
        <v>778</v>
      </c>
      <c r="I209" s="289"/>
      <c r="J209" s="289"/>
      <c r="K209" s="337"/>
    </row>
    <row r="210" s="1" customFormat="1" ht="15" customHeight="1">
      <c r="B210" s="314"/>
      <c r="C210" s="289"/>
      <c r="D210" s="289"/>
      <c r="E210" s="289"/>
      <c r="F210" s="312" t="s">
        <v>613</v>
      </c>
      <c r="G210" s="289"/>
      <c r="H210" s="289" t="s">
        <v>614</v>
      </c>
      <c r="I210" s="289"/>
      <c r="J210" s="289"/>
      <c r="K210" s="337"/>
    </row>
    <row r="211" s="1" customFormat="1" ht="15" customHeight="1">
      <c r="B211" s="314"/>
      <c r="C211" s="289"/>
      <c r="D211" s="289"/>
      <c r="E211" s="289"/>
      <c r="F211" s="312" t="s">
        <v>611</v>
      </c>
      <c r="G211" s="289"/>
      <c r="H211" s="289" t="s">
        <v>779</v>
      </c>
      <c r="I211" s="289"/>
      <c r="J211" s="289"/>
      <c r="K211" s="337"/>
    </row>
    <row r="212" s="1" customFormat="1" ht="15" customHeight="1">
      <c r="B212" s="361"/>
      <c r="C212" s="289"/>
      <c r="D212" s="289"/>
      <c r="E212" s="289"/>
      <c r="F212" s="312" t="s">
        <v>615</v>
      </c>
      <c r="G212" s="350"/>
      <c r="H212" s="341" t="s">
        <v>616</v>
      </c>
      <c r="I212" s="341"/>
      <c r="J212" s="341"/>
      <c r="K212" s="362"/>
    </row>
    <row r="213" s="1" customFormat="1" ht="15" customHeight="1">
      <c r="B213" s="361"/>
      <c r="C213" s="289"/>
      <c r="D213" s="289"/>
      <c r="E213" s="289"/>
      <c r="F213" s="312" t="s">
        <v>529</v>
      </c>
      <c r="G213" s="350"/>
      <c r="H213" s="341" t="s">
        <v>780</v>
      </c>
      <c r="I213" s="341"/>
      <c r="J213" s="341"/>
      <c r="K213" s="362"/>
    </row>
    <row r="214" s="1" customFormat="1" ht="15" customHeight="1">
      <c r="B214" s="361"/>
      <c r="C214" s="289"/>
      <c r="D214" s="289"/>
      <c r="E214" s="289"/>
      <c r="F214" s="312"/>
      <c r="G214" s="350"/>
      <c r="H214" s="341"/>
      <c r="I214" s="341"/>
      <c r="J214" s="341"/>
      <c r="K214" s="362"/>
    </row>
    <row r="215" s="1" customFormat="1" ht="15" customHeight="1">
      <c r="B215" s="361"/>
      <c r="C215" s="289" t="s">
        <v>740</v>
      </c>
      <c r="D215" s="289"/>
      <c r="E215" s="289"/>
      <c r="F215" s="312">
        <v>1</v>
      </c>
      <c r="G215" s="350"/>
      <c r="H215" s="341" t="s">
        <v>781</v>
      </c>
      <c r="I215" s="341"/>
      <c r="J215" s="341"/>
      <c r="K215" s="362"/>
    </row>
    <row r="216" s="1" customFormat="1" ht="15" customHeight="1">
      <c r="B216" s="361"/>
      <c r="C216" s="289"/>
      <c r="D216" s="289"/>
      <c r="E216" s="289"/>
      <c r="F216" s="312">
        <v>2</v>
      </c>
      <c r="G216" s="350"/>
      <c r="H216" s="341" t="s">
        <v>782</v>
      </c>
      <c r="I216" s="341"/>
      <c r="J216" s="341"/>
      <c r="K216" s="362"/>
    </row>
    <row r="217" s="1" customFormat="1" ht="15" customHeight="1">
      <c r="B217" s="361"/>
      <c r="C217" s="289"/>
      <c r="D217" s="289"/>
      <c r="E217" s="289"/>
      <c r="F217" s="312">
        <v>3</v>
      </c>
      <c r="G217" s="350"/>
      <c r="H217" s="341" t="s">
        <v>783</v>
      </c>
      <c r="I217" s="341"/>
      <c r="J217" s="341"/>
      <c r="K217" s="362"/>
    </row>
    <row r="218" s="1" customFormat="1" ht="15" customHeight="1">
      <c r="B218" s="361"/>
      <c r="C218" s="289"/>
      <c r="D218" s="289"/>
      <c r="E218" s="289"/>
      <c r="F218" s="312">
        <v>4</v>
      </c>
      <c r="G218" s="350"/>
      <c r="H218" s="341" t="s">
        <v>784</v>
      </c>
      <c r="I218" s="341"/>
      <c r="J218" s="341"/>
      <c r="K218" s="362"/>
    </row>
    <row r="219" s="1" customFormat="1" ht="12.75" customHeight="1">
      <c r="B219" s="363"/>
      <c r="C219" s="364"/>
      <c r="D219" s="364"/>
      <c r="E219" s="364"/>
      <c r="F219" s="364"/>
      <c r="G219" s="364"/>
      <c r="H219" s="364"/>
      <c r="I219" s="364"/>
      <c r="J219" s="364"/>
      <c r="K219" s="36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Marie Puhačová</dc:creator>
  <cp:lastModifiedBy>Marie Puhačová</cp:lastModifiedBy>
  <dcterms:created xsi:type="dcterms:W3CDTF">2025-03-27T09:42:26Z</dcterms:created>
  <dcterms:modified xsi:type="dcterms:W3CDTF">2025-03-27T09:42:34Z</dcterms:modified>
</cp:coreProperties>
</file>