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-fslogix\userprofile$\jaromir.vidensky\Desktop\6282-L_rozpočet, VV\"/>
    </mc:Choice>
  </mc:AlternateContent>
  <bookViews>
    <workbookView xWindow="0" yWindow="0" windowWidth="28800" windowHeight="14115"/>
  </bookViews>
  <sheets>
    <sheet name="Rekapitulace" sheetId="3" r:id="rId1"/>
    <sheet name="SO 201" sheetId="2" r:id="rId2"/>
  </sheets>
  <calcPr calcId="152511"/>
</workbook>
</file>

<file path=xl/calcChain.xml><?xml version="1.0" encoding="utf-8"?>
<calcChain xmlns="http://schemas.openxmlformats.org/spreadsheetml/2006/main">
  <c r="I133" i="2" l="1"/>
  <c r="O133" i="2" s="1"/>
  <c r="O129" i="2"/>
  <c r="I129" i="2"/>
  <c r="I125" i="2"/>
  <c r="O125" i="2" s="1"/>
  <c r="O121" i="2"/>
  <c r="I121" i="2"/>
  <c r="I117" i="2"/>
  <c r="O117" i="2" s="1"/>
  <c r="O113" i="2"/>
  <c r="I113" i="2"/>
  <c r="I109" i="2"/>
  <c r="O109" i="2" s="1"/>
  <c r="O105" i="2"/>
  <c r="I105" i="2"/>
  <c r="I101" i="2"/>
  <c r="O101" i="2" s="1"/>
  <c r="O97" i="2"/>
  <c r="I97" i="2"/>
  <c r="I96" i="2" s="1"/>
  <c r="I91" i="2"/>
  <c r="I92" i="2"/>
  <c r="O92" i="2" s="1"/>
  <c r="I87" i="2"/>
  <c r="O87" i="2" s="1"/>
  <c r="O83" i="2"/>
  <c r="I83" i="2"/>
  <c r="I79" i="2"/>
  <c r="I78" i="2" s="1"/>
  <c r="I73" i="2"/>
  <c r="I74" i="2"/>
  <c r="O74" i="2" s="1"/>
  <c r="O69" i="2"/>
  <c r="I69" i="2"/>
  <c r="I65" i="2"/>
  <c r="O65" i="2" s="1"/>
  <c r="O61" i="2"/>
  <c r="I61" i="2"/>
  <c r="I57" i="2"/>
  <c r="O57" i="2" s="1"/>
  <c r="I52" i="2"/>
  <c r="O52" i="2" s="1"/>
  <c r="I48" i="2"/>
  <c r="O48" i="2" s="1"/>
  <c r="I44" i="2"/>
  <c r="O44" i="2" s="1"/>
  <c r="I40" i="2"/>
  <c r="O40" i="2" s="1"/>
  <c r="I36" i="2"/>
  <c r="O36" i="2" s="1"/>
  <c r="I32" i="2"/>
  <c r="O32" i="2" s="1"/>
  <c r="I28" i="2"/>
  <c r="O28" i="2" s="1"/>
  <c r="I25" i="2"/>
  <c r="O25" i="2" s="1"/>
  <c r="I21" i="2"/>
  <c r="O21" i="2" s="1"/>
  <c r="I17" i="2"/>
  <c r="O17" i="2" s="1"/>
  <c r="I13" i="2"/>
  <c r="O13" i="2" s="1"/>
  <c r="I9" i="2"/>
  <c r="O9" i="2" s="1"/>
  <c r="D10" i="3" l="1"/>
  <c r="I8" i="2"/>
  <c r="I3" i="2" s="1"/>
  <c r="C10" i="3" s="1"/>
  <c r="I56" i="2"/>
  <c r="O79" i="2"/>
  <c r="E10" i="3" l="1"/>
  <c r="C7" i="3" s="1"/>
  <c r="C6" i="3"/>
</calcChain>
</file>

<file path=xl/sharedStrings.xml><?xml version="1.0" encoding="utf-8"?>
<sst xmlns="http://schemas.openxmlformats.org/spreadsheetml/2006/main" count="424" uniqueCount="185">
  <si>
    <t>EstiCon</t>
  </si>
  <si>
    <t xml:space="preserve">Firma: </t>
  </si>
  <si>
    <t>Rekapitulace ceny</t>
  </si>
  <si>
    <t>Stavba: 01/2026 - OPRAVA LÁVKY 6282-L, Lanškroun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</si>
  <si>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</si>
  <si>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</si>
  <si>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</si>
  <si>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</si>
  <si>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</si>
  <si>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</si>
  <si>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</si>
  <si>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201</t>
  </si>
  <si>
    <t>Lávka 6282-L</t>
  </si>
  <si>
    <t>Soupis prací objektu</t>
  </si>
  <si>
    <t>S</t>
  </si>
  <si>
    <t>Stavba:</t>
  </si>
  <si>
    <t>01/2026</t>
  </si>
  <si>
    <t>OPRAVA LÁVKY 6282-L, Lanškroun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</si>
  <si>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</si>
  <si>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</si>
  <si>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</si>
  <si>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</si>
  <si>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</si>
  <si>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</si>
  <si>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</si>
  <si>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</si>
  <si>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</si>
  <si>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</si>
  <si>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</si>
  <si>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</si>
  <si>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</si>
  <si>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</si>
  <si>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</si>
  <si>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</si>
  <si>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</si>
  <si>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014101</t>
  </si>
  <si>
    <t/>
  </si>
  <si>
    <t>POPLATKY ZA SKLÁDKU</t>
  </si>
  <si>
    <t>M3</t>
  </si>
  <si>
    <t>OTSKP ~ 2025</t>
  </si>
  <si>
    <t>PP</t>
  </si>
  <si>
    <t>Poplatky za uložení zemin a přebytků výkopku - skládka dle zadávacích podmínek v režii dodavatele s poplatkem a evidencí.</t>
  </si>
  <si>
    <t>VV</t>
  </si>
  <si>
    <t>Položka 13273: 0,75 = 0,750 [A]_x000D_
Celkové množství = 0,750</t>
  </si>
  <si>
    <t>TS</t>
  </si>
  <si>
    <t>Položka zahrnuje:
- veškeré poplatky provozovateli skládky související s uložením odpadu na skládce.
Položka nezahrnuje:
- x</t>
  </si>
  <si>
    <t>014122</t>
  </si>
  <si>
    <t>a</t>
  </si>
  <si>
    <t>POPLATKY ZA SKLÁDKU TYP S-OO (OSTATNÍ ODPAD)</t>
  </si>
  <si>
    <t>T</t>
  </si>
  <si>
    <t>Poplatky za uložení stavebních sutí (kamen,beton, železobeton) - skládka dle zadávacích podmínek v režii dodavatele s poplatkem a evidencí.</t>
  </si>
  <si>
    <t>Položky 96616: (3,14*1*0,1)*2,5 = 0,785 [A]_x000D_
Celkové množství = 0,785</t>
  </si>
  <si>
    <t>b</t>
  </si>
  <si>
    <t>Poplatky za uložení asfaltových směsí - skládka dle zadávacích podmínek v režii dodavatele s poplatkem a evidencí.</t>
  </si>
  <si>
    <t>Položka 11313: 0,125*2,4 = 0,300 [A]_x000D_
Celkové množství = 0,300</t>
  </si>
  <si>
    <t>02720</t>
  </si>
  <si>
    <t>POMOC PRÁCE ZŘÍZ NEBO ZAJIŠŤ REGULACI A OCHRANU DOPRAVY</t>
  </si>
  <si>
    <t>KPL</t>
  </si>
  <si>
    <t>Položka v souladu se SOD a Obchodními podmínkami.
Stanovení DIO atp. komplet soubor činností k povolení DIO na této akci a jeho provozování. Podrobný návrh přechodné úpravy provozu na pozemní komunikaci bude vyhotoven zhotovitelem stavby. Přechodná úprava provozu bude před zahájením stavby odsouhlasena příslušným úřadem._x000D_
Oplocení staveniště.</t>
  </si>
  <si>
    <t>1 = 1,000 [A]_x000D_
Celkové množství = 1,000</t>
  </si>
  <si>
    <t>Položka zahrnuje:
- veškeré náklady spojené s objednatelem požadovanými zařízeními
Položka nezahrnuje:
- x</t>
  </si>
  <si>
    <t>02730</t>
  </si>
  <si>
    <t>POMOC PRÁCE ZŘÍZ NEBO ZAJIŠŤ OCHRANU INŽENÝRSKÝCH SÍTÍ</t>
  </si>
  <si>
    <t>Kabel veřejného osvětlení uložený v nosné konstrukci lávky bude demontován a následně zpětně namontován. Sloup VO pro odpojení kabelu se nachází cca 1 m od konstrukce lávky.</t>
  </si>
  <si>
    <t>Položka zahrnuje:
- veškeré náklady spojené s ochranou inženýrských sítí
Položka nezahrnuje:
- x</t>
  </si>
  <si>
    <t>027421R</t>
  </si>
  <si>
    <t>MONTÁŽ STÁVAJÍCÍ LÁVKY + DOPRAVA</t>
  </si>
  <si>
    <t>R ~ Položka</t>
  </si>
  <si>
    <t>Veškeré náklady spojené s montáží lávky a dovozem z místa provedení PKO dle dispozic zhotovitele.</t>
  </si>
  <si>
    <t>Položka zahrnuje:
- veškeré náklady spojené s montáží lávky
Položka nezahrnuje:
- x</t>
  </si>
  <si>
    <t>027423R</t>
  </si>
  <si>
    <t>DEMONTÁŽ STÁVAJÍCÍ LÁVKY + DOPRAVA</t>
  </si>
  <si>
    <t>Veškeré náklady spojené s demontáží lávky a odvozem do místa provedení PKO dle dispozic zhotovitele.</t>
  </si>
  <si>
    <t>Položka zahrnuje:
- veškeré náklady spojené s demontáží lávky
Položka nezahrnuje:
- x</t>
  </si>
  <si>
    <t>02910</t>
  </si>
  <si>
    <t>OSTATNÍ POŽADAVKY - ZEMĚMĚŘICKÁ MĚŘENÍ VE VÝSTAVBĚ</t>
  </si>
  <si>
    <t>Vytyčovací práce + cena za vytyčení prostorové polohy stavby před jejím zahájením odborně způsobilými osobami. Kompletní geodetické práce na vytyčení vytyčovaných bodů definovaného objektu v rozsahu PD a TKP. _x000D_
Vytyčení inženýrských sítí.
Celkem včetně geoetického sledování konstrukce v průběhu výstavby a po dokončení stavby.
Cena za zaměření skutečného provedení stavby výškopisné i polohopisné.   
Celkem včetně ochrany vytyčovacích bodů"</t>
  </si>
  <si>
    <t>Položka zahrnuje:
 - náklady na veškeré zeměměřické práce, což jsou především všechny vytyčovací práce, včetně vytyčení stávajících podzemních vedení a vytyčení prostorové polohy a obvodu stavby, veškeré měřičské práce jako jsou kontrolní a ověřovací měření, měření pro výpočet kubatur, měření geometrických parametrů stavby, měření posunů a přetvoření, tvorba a údržba základních měřických a vytyčovacích sítí a mikrosítí.
- veškeré náklady spojené s objednatelem požadovanými pracemi
Položka nezahrnuje:
- x</t>
  </si>
  <si>
    <t>029412</t>
  </si>
  <si>
    <t>OSTATNÍ POŽADAVKY - VYPRACOVÁNÍ MOSTNÍHO LISTU</t>
  </si>
  <si>
    <t>KUS</t>
  </si>
  <si>
    <t>Položka zahrnuje:
- veškeré náklady spojené s objednatelem požadovanými pracemi
Položka nezahrnuje:
- x</t>
  </si>
  <si>
    <t>02943</t>
  </si>
  <si>
    <t>OSTATNÍ POŽADAVKY - VYPRACOVÁNÍ RDS</t>
  </si>
  <si>
    <t>VTD (výrobně technické dokumentace) výkresu pororoštů a jejich kotvení.</t>
  </si>
  <si>
    <t>02944</t>
  </si>
  <si>
    <t>OSTAT POŽADAVKY - DOKUMENTACE SKUTEČ PROVEDENÍ V DIGIT FORMĚ</t>
  </si>
  <si>
    <t>Dokumentace bude požadovaná v (počet výtisků, paré a CD v el. podobě dle SOD) objednatelem včetně dokumentace v elektronické podobě  cena za zpracování - DSPS (dokumentace skutečného provedení stavby)  - dokumentace bude vypracována dle požadavku objednatele v aktualizovaném znění.</t>
  </si>
  <si>
    <t>Položka zahrnuje: 
- kompletní zeměměřičské práce a činnosti spojené se zaměřením a vyhotovením všech dokončených dílčích částí stavby, včetně po celkovém dokončení stavby zakrytých částí. Vyhotovení geodetické dokumentace skutečného provedení, svojí podrobností, obsahem, přesností, náležitostmi, formou prezentace musí být v souladu s požadavky, vycházející s aktuálně platné legislativy. 
Položka nezahrnuje: 
- x</t>
  </si>
  <si>
    <t>02953</t>
  </si>
  <si>
    <t>OSTATNÍ POŽADAVKY - HLAVNÍ MOSTNÍ PROHLÍDKA</t>
  </si>
  <si>
    <t>Položka zahrnuje :
- úkony dle ČSN 73 6221
- provedení hlavní mostní prohlídky oprávněnou fyzickou nebo právnickou osobou
- vyhotovení záznamu (protokolu), který jednoznačně definuje stav mostu
Položka nezahrnuje:
- x</t>
  </si>
  <si>
    <t>1</t>
  </si>
  <si>
    <t>Zemní práce</t>
  </si>
  <si>
    <t>11313</t>
  </si>
  <si>
    <t>ODSTRANĚNÍ KRYTU ZPEVNĚNÝCH PLOCH S ASFALTOVÝM POJIVEM</t>
  </si>
  <si>
    <t>Včetně dopravy a uložení na skládku.</t>
  </si>
  <si>
    <t>Předpolí mostu u O1: 2,5*1*0,05 = 0,125 [A]_x000D_
Celkové množství = 0,125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</si>
  <si>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</si>
  <si>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113764</t>
  </si>
  <si>
    <t>FRÉZOVÁNÍ DRÁŽKY PRŮŘEZU DO 400MM2 V ASFALTOVÉ VOZOVCE</t>
  </si>
  <si>
    <t>M</t>
  </si>
  <si>
    <t>Pro položku 931324: 7 = 7,000 [A]_x000D_
Celkové množství = 7,000</t>
  </si>
  <si>
    <t>Položka zahrnuje:
- veškerou manipulaci s vybouranou sutí a s vybouranými hmotami vč. uložení na skládku.
Položka nezahrnuje:
- x</t>
  </si>
  <si>
    <t>13273</t>
  </si>
  <si>
    <t>HLOUBENÍ RÝH ŠÍŘ DO 2M PAŽ I NEPAŽ TŘ. I</t>
  </si>
  <si>
    <t>Výkop pro závěrnou zídku u O1: 2,5*0,3 = 0,750 [A]_x000D_
Celkové množství = 0,750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</si>
  <si>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</si>
  <si>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17120</t>
  </si>
  <si>
    <t>ULOŽENÍ SYPANINY DO NÁSYPŮ A NA SKLÁDKY BEZ ZHUTNĚNÍ</t>
  </si>
  <si>
    <t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</si>
  <si>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4</t>
  </si>
  <si>
    <t>Vodorovné konstrukce</t>
  </si>
  <si>
    <t>45131A</t>
  </si>
  <si>
    <t>PODKLADNÍ A VÝPLŇOVÉ VRSTVY Z PROSTÉHO BETONU C20/25</t>
  </si>
  <si>
    <t>Opěra O1 (ŽB skruž) C 20/25 XO výplň betonem 3,14*0,5*0,5*0,95 = 0,746 [A]_x000D_
Opěra O2 (ŽB skruž) C 20/25 XO výplň betonem 3,14*0,5*0,5*0,99 = 0,777 [B]_x000D_
Celkové množství = 1,523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</si>
  <si>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</si>
  <si>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5</t>
  </si>
  <si>
    <t>Komunikace</t>
  </si>
  <si>
    <t>572213</t>
  </si>
  <si>
    <t>SPOJOVACÍ POSTŘIK Z EMULZE DO 0,5KG/M2</t>
  </si>
  <si>
    <t>M2</t>
  </si>
  <si>
    <t>Úprava předpolí O1: 2,5*1 = 2,500 [A]_x000D_
Celkové množství = 2,500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</si>
  <si>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</si>
  <si>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574A43</t>
  </si>
  <si>
    <t>ASFALTOVÝ BETON PRO OBRUSNÉ VRSTVY ACO 11 TL. 50MM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</si>
  <si>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</si>
  <si>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587206</t>
  </si>
  <si>
    <t>PŘEDLÁŽDĚNÍ KRYTU Z BETONOVÝCH DLAŽDIC SE ZÁMKEM</t>
  </si>
  <si>
    <t>Čerpáno pouze se souhlasem objednatele.</t>
  </si>
  <si>
    <t>Předláždění předpolí u O2: 3 = 3,000 [A]_x000D_
Celkové množství = 3,000</t>
  </si>
  <si>
    <t>Položka zahrnuje:
- pod pojmem *předláždění* se rozumí rozebrání stávající dlažby a pokládka dlažby ze stávajícího dlažebního materiálu (bez dodávky nového)
- nezbytnou manipulaci s tímto materiálem (nakládání, doprava, složení, očištění)
- dodání a rozprostření materiálu pro lože a jeho tloušťku předepsanou dokumentací a pro předepsanou výplň spar
Položka nezahrnuje:
- doplnění plochy s použitím nového materiálu (vykazuje se v položce č.582)</t>
  </si>
  <si>
    <t>7</t>
  </si>
  <si>
    <t>Přidružená stavební výroba</t>
  </si>
  <si>
    <t>783121</t>
  </si>
  <si>
    <t>PROTIKOROZ OCHR OK NÁTĚREM VÍCEVRST SE ZÁKL S VYS OBSAHEM ZN</t>
  </si>
  <si>
    <t>Podélníky U200: (2*0,2+4*0,075)*11*2+(2*0,2+8*0,075)*11 = 26,400 [A]_x000D_
Příčníky U180: 8*(2*0,18+2*0,07)*1,88 = 7,520 [B]_x000D_
Zábradlí 3,14*0,08*(10,25*4+1,2*7*2) = 14,519 [C]_x000D_
Celkové množství = 48,439</t>
  </si>
  <si>
    <t>9</t>
  </si>
  <si>
    <t>Ostatní konstrukce a práce</t>
  </si>
  <si>
    <t>917223</t>
  </si>
  <si>
    <t>SILNIČNÍ A CHODNÍKOVÉ OBRUBY Z BETONOVÝCH OBRUBNÍKŮ ŠÍŘ 100MM</t>
  </si>
  <si>
    <t>Závěrná zídka z obrubníku min 100*250mm</t>
  </si>
  <si>
    <t>Zhotovení „závěrné zídky“ (obruba) na začátku lávky 2,5 = 2,500 [A]_x000D_
Celkové množství = 2,500</t>
  </si>
  <si>
    <t>Položka zahrnuje:
- dodání a pokládku betonových obrubníků o rozměrech předepsaných zadávací dokumentací
- betonové lože i boční betonovou opěrku
Položka nezahrnuje:
- x</t>
  </si>
  <si>
    <t>91781</t>
  </si>
  <si>
    <t>VÝŠKOVÁ ÚPRAVA OBRUBNÍKŮ BETONOVÝCH</t>
  </si>
  <si>
    <t>Úprava „závěrné zídky“ (obruba) na konci lávky 2,5 = 2,500 [A]_x000D_
Celkové množství = 2,500</t>
  </si>
  <si>
    <t>Položka zahrnuje:
- vytrhání, očištění, manipulaci
- nové betonové lože a osazení. 
Položka nezahrnuje:
- nutné doplnění novými obrubami se uvede v položkách 9172 až 9177</t>
  </si>
  <si>
    <t>919111</t>
  </si>
  <si>
    <t>ŘEZÁNÍ ASFALTOVÉHO KRYTU VOZOVEK TL DO 50MM</t>
  </si>
  <si>
    <t>Řezání asf.krytu na předpolí O1: 1+2,5+2,5 = 6,000 [A]_x000D_
Celkové množství = 6,000</t>
  </si>
  <si>
    <t>Položka zahrnuje:
- řezání vozovkové vrstvy v předepsané tloušťce
- spotřeba vody
Položka nezahrnuje:
- x</t>
  </si>
  <si>
    <t>919142</t>
  </si>
  <si>
    <t>ŘEZÁNÍ ŽELEZOBETONOVÝCH KONSTRUKCÍ TL DO 100MM</t>
  </si>
  <si>
    <t>Odřezání betonové sktuže  O1 o 6 cm tak, aby povrch lávky lícoval s komunikací.</t>
  </si>
  <si>
    <t>O1: 1*3,14 = 3,140 [A]_x000D_
Celkové množství = 3,140</t>
  </si>
  <si>
    <t>Položka zahrnuje:
- řezání železobetonových konstrukcí v předepsané tloušťce
- spotřeba vody
Položka nezahrnuje:
- x</t>
  </si>
  <si>
    <t>931324</t>
  </si>
  <si>
    <t>TĚSNĚNÍ DILATAČ SPAR ASF ZÁLIVKOU MODIFIK PRŮŘ DO 400MM2</t>
  </si>
  <si>
    <t>Zálivka napojení na stávající stav a podél obrubníku (závěrné zídky)</t>
  </si>
  <si>
    <t>Asdfaltová zálivka na předpolí mosti O1: 1+2,5+1+2,5 = 7,000 [A]</t>
  </si>
  <si>
    <t>Položka zahrnuje:
- dodávku a osazení předepsaného materiálu
- očištění ploch spáry před úpravou
- očištění okolí spáry po úpravě
Položka nezahrnuje:
- těsnící profil</t>
  </si>
  <si>
    <t>93262</t>
  </si>
  <si>
    <t>POCHOZÍ ROŠT Z KOVU</t>
  </si>
  <si>
    <t>Mostovka z pororoštů z protiskluzovým povrchem, rozměr ok 33*15 mm, výška obv. pásu 60mm. Před objednání konkrétních pororoštů bude u výrobce ověřena zatížitelnost 500kg/m2 na navrženou světlost podélníků a zatížitelnost do 2,5t. Pororošty budou z výroby opatřeny žárovým zinkováním a další vrstvy PKO na něj nebudou aplikovány.</t>
  </si>
  <si>
    <t>11*2,5 = 27,500 [A]_x000D_
Celkové množství = 27,500</t>
  </si>
  <si>
    <t>Položka zahrnuje:
- dodání a uložení předepsané konstrukce z předepsaného materiálu
- vnitrostaveništní a mimostaveništní dopravy
- předepsanou povrchovou úpravu
- veškeré potřebné pomocné práce
- veškerý pomocný a upevňovací materiál
Položka nezahrnuje:
- x</t>
  </si>
  <si>
    <t>936502</t>
  </si>
  <si>
    <t>DROBNÉ DOPLŇK KONSTR KOVOVÉ POZINK</t>
  </si>
  <si>
    <t>KG</t>
  </si>
  <si>
    <t>Lokální výměna špatných prvků NK (10%) 270 = 270,000 [A]_x000D_
Celkové množství = 270,000</t>
  </si>
  <si>
    <t>Položka zahrnuje:
- dílenská dokumentace, včetně technologického předpisu spojování
- dodání  materiálu  v požadované kvalitě a výroba konstrukce i dílenská (včetně  pomůcek,  přípravků a prostředků pro výrobu) bez ohledu na náročnost a její hmotnost, dílenská montáž
- dodání spojovacího materiálu
- zřízení  montážních  a  dilatačních  spojů,  spar, včetně potřebných úprav, vložek, opracování, očištění a ošetření
- podpěr. konstr. a lešení všech druhů pro montáž konstrukcí i doplňkových, včetně požadovaných otvorů, ochranných a bezpečnostních opatření a základů pro tyto konstrukce a lešení
- jakákoliv doprava a manipulace dílců  a  montážních  sestav,  včetně  dopravy konstrukce z výrobny na stavbu
- montáž konstrukce na staveništi, včetně montážních prostředků a pomůcek a zednických výpomocí
- výplň, těsnění a tmelení spar a spojů
- čištění konstrukce a odstranění všech vrubů (vrypy, otlačeniny a pod.)
- všechny druhy ocelového kotvení
- dílenskou přejímku a montážní prohlídku, včetně požadovaných dokladů
- zřízení kotevních otvorů nebo jam, nejsou-li částí jiné konstrukce, jejich úpravy, očištění a ošetření
- osazení kotvení nebo přímo částí konstrukce do podpůrné konstrukce nebo do zeminy
- výplň kotevních otvorů  (příp.  podlití  patních  desek)  maltou,  betonem  nebo  jinou speciální hmotou, vyplnění jam zeminou
- předepsanou protikorozní ochranu a nátěry konstrukcí
- osazení měřících zařízení a úpravy pro ně
- ochranná opatření před účinky bludných proudů
Položka nezahrnuje:
- x</t>
  </si>
  <si>
    <t>93867</t>
  </si>
  <si>
    <t>Množství dle položky 783121: 48,439 = 48,439 [A]_x000D_
Celkové množství = 48,439</t>
  </si>
  <si>
    <t>Položka zahrnuje:
- očištění předepsaným způsobem
- odklizení vzniklého odpadu
Položka nezahrnuje:
- x</t>
  </si>
  <si>
    <t>96616</t>
  </si>
  <si>
    <t>BOURÁNÍ KONSTRUKCÍ ZE ŽELEZOBETONU</t>
  </si>
  <si>
    <t>Výšková úprava opěry O1: 3,14*1*0,1 = 0,314 [A]_x000D_
Celkové množství = 0,314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</si>
  <si>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</si>
  <si>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96617</t>
  </si>
  <si>
    <t>BOURÁNÍ KONSTRUKCÍ ZE DŘEVA</t>
  </si>
  <si>
    <t>Včetně dopravy, uložení na skládku a poplatku za skládku.</t>
  </si>
  <si>
    <t>11*2,5*0,06 = 1,650 [A]_x000D_
Celkové množství = 1,650</t>
  </si>
  <si>
    <t>Položka zahrnuje:
- kompletní povlaky (i různobarevné)
- úpravy podkladu (odmaštění, odrezivění, odstranění starých nátěrů a nečistot) a jeho vyspravení
- provedení nátěru předepsaným postupem a splnění všech požadavků daných technologickým předpisem - viz výkres C.3 NOVÝ STAV - NÁVRH
Položka nezahrnuje:
- x</t>
  </si>
  <si>
    <t>OČIŠTĚNÍ OCEL KONSTR TRYSKÁNÍM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</si>
</sst>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5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4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6" applyFill="1" applyBorder="1">
      <alignment horizontal="left" vertical="center" wrapText="1"/>
    </xf>
    <xf numFmtId="0" fontId="6" fillId="2" borderId="0" xfId="6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6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</cellXfs>
  <cellStyles count="14">
    <cellStyle name="NadpisRekapitulaceSoupisPraciStyle" xfId="2"/>
    <cellStyle name="NadpisStrukturyStyle" xfId="7"/>
    <cellStyle name="NadpisySloupcuStyle" xfId="4"/>
    <cellStyle name="NormalBoldLeftStyle" xfId="9"/>
    <cellStyle name="NormalBoldRightStyle" xfId="10"/>
    <cellStyle name="NormalBoldStyle" xfId="5"/>
    <cellStyle name="NormalLeftStyle" xfId="11"/>
    <cellStyle name="Normální" xfId="0" builtinId="0"/>
    <cellStyle name="NormalRightStyle" xfId="12"/>
    <cellStyle name="NormalStyle" xfId="1"/>
    <cellStyle name="PolDoplnInfoStyle" xfId="13"/>
    <cellStyle name="RekapitulaceCenyStyle" xfId="3"/>
    <cellStyle name="StavbaRozpocetHeaderStyle" xfId="6"/>
    <cellStyle name="StavebniDilStyle" xfId="8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workbookViewId="0"/>
  </sheetViews>
  <sheetFormatPr defaultRowHeight="15" x14ac:dyDescent="0.25"/>
  <cols>
    <col min="1" max="2" width="32.42578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7" t="s">
        <v>2</v>
      </c>
      <c r="C2" s="3"/>
      <c r="D2" s="3"/>
      <c r="E2" s="3"/>
    </row>
    <row r="3" spans="1:5" x14ac:dyDescent="0.25">
      <c r="A3" s="3"/>
      <c r="B3" s="48"/>
      <c r="C3" s="3"/>
      <c r="D3" s="3"/>
      <c r="E3" s="3"/>
    </row>
    <row r="4" spans="1:5" x14ac:dyDescent="0.25">
      <c r="A4" s="3"/>
      <c r="B4" s="47" t="s">
        <v>3</v>
      </c>
      <c r="C4" s="48"/>
      <c r="D4" s="48"/>
      <c r="E4" s="48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4" t="s">
        <v>4</v>
      </c>
      <c r="C6" s="5">
        <f>SUM(C10)</f>
        <v>0</v>
      </c>
      <c r="D6" s="3"/>
      <c r="E6" s="3"/>
    </row>
    <row r="7" spans="1:5" x14ac:dyDescent="0.25">
      <c r="A7" s="3"/>
      <c r="B7" s="4" t="s">
        <v>5</v>
      </c>
      <c r="C7" s="5">
        <f>SUM(E10)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 x14ac:dyDescent="0.25">
      <c r="A10" s="7" t="s">
        <v>11</v>
      </c>
      <c r="B10" s="8" t="s">
        <v>12</v>
      </c>
      <c r="C10" s="9">
        <f>'SO 201'!I3</f>
        <v>0</v>
      </c>
      <c r="D10" s="9">
        <f>SUMIFS('SO 201'!O:O,'SO 201'!A:A,"P")</f>
        <v>0</v>
      </c>
      <c r="E10" s="9">
        <f>C10+D10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6"/>
  <sheetViews>
    <sheetView topLeftCell="B86" workbookViewId="0">
      <selection activeCell="H26" sqref="H26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15"/>
      <c r="D2" s="15"/>
      <c r="E2" s="16" t="s">
        <v>13</v>
      </c>
      <c r="F2" s="15"/>
      <c r="G2" s="15"/>
      <c r="H2" s="15"/>
      <c r="I2" s="15"/>
      <c r="J2" s="17"/>
    </row>
    <row r="3" spans="1:16" x14ac:dyDescent="0.25">
      <c r="A3" s="3" t="s">
        <v>14</v>
      </c>
      <c r="B3" s="18" t="s">
        <v>15</v>
      </c>
      <c r="C3" s="49" t="s">
        <v>16</v>
      </c>
      <c r="D3" s="50"/>
      <c r="E3" s="19" t="s">
        <v>17</v>
      </c>
      <c r="F3" s="15"/>
      <c r="G3" s="15"/>
      <c r="H3" s="20" t="s">
        <v>11</v>
      </c>
      <c r="I3" s="21">
        <f>SUMIFS(I8:I136,A8:A136,"SD")</f>
        <v>0</v>
      </c>
      <c r="J3" s="17"/>
      <c r="O3">
        <v>0</v>
      </c>
      <c r="P3">
        <v>2</v>
      </c>
    </row>
    <row r="4" spans="1:16" x14ac:dyDescent="0.25">
      <c r="A4" s="3" t="s">
        <v>18</v>
      </c>
      <c r="B4" s="18" t="s">
        <v>19</v>
      </c>
      <c r="C4" s="49" t="s">
        <v>11</v>
      </c>
      <c r="D4" s="50"/>
      <c r="E4" s="19" t="s">
        <v>12</v>
      </c>
      <c r="F4" s="15"/>
      <c r="G4" s="15"/>
      <c r="H4" s="15"/>
      <c r="I4" s="15"/>
      <c r="J4" s="17"/>
      <c r="O4">
        <v>0.12</v>
      </c>
      <c r="P4">
        <v>2</v>
      </c>
    </row>
    <row r="5" spans="1:16" x14ac:dyDescent="0.25">
      <c r="A5" s="51" t="s">
        <v>20</v>
      </c>
      <c r="B5" s="52" t="s">
        <v>21</v>
      </c>
      <c r="C5" s="53" t="s">
        <v>22</v>
      </c>
      <c r="D5" s="53" t="s">
        <v>23</v>
      </c>
      <c r="E5" s="53" t="s">
        <v>24</v>
      </c>
      <c r="F5" s="53" t="s">
        <v>25</v>
      </c>
      <c r="G5" s="53" t="s">
        <v>26</v>
      </c>
      <c r="H5" s="53" t="s">
        <v>27</v>
      </c>
      <c r="I5" s="53"/>
      <c r="J5" s="54" t="s">
        <v>28</v>
      </c>
      <c r="O5">
        <v>0.21</v>
      </c>
    </row>
    <row r="6" spans="1:16" x14ac:dyDescent="0.25">
      <c r="A6" s="51"/>
      <c r="B6" s="52"/>
      <c r="C6" s="53"/>
      <c r="D6" s="53"/>
      <c r="E6" s="53"/>
      <c r="F6" s="53"/>
      <c r="G6" s="53"/>
      <c r="H6" s="6" t="s">
        <v>29</v>
      </c>
      <c r="I6" s="6" t="s">
        <v>30</v>
      </c>
      <c r="J6" s="54"/>
    </row>
    <row r="7" spans="1:16" x14ac:dyDescent="0.25">
      <c r="A7" s="24">
        <v>0</v>
      </c>
      <c r="B7" s="22">
        <v>1</v>
      </c>
      <c r="C7" s="25">
        <v>2</v>
      </c>
      <c r="D7" s="6">
        <v>3</v>
      </c>
      <c r="E7" s="25">
        <v>4</v>
      </c>
      <c r="F7" s="6">
        <v>5</v>
      </c>
      <c r="G7" s="6">
        <v>6</v>
      </c>
      <c r="H7" s="6">
        <v>7</v>
      </c>
      <c r="I7" s="25">
        <v>8</v>
      </c>
      <c r="J7" s="23">
        <v>9</v>
      </c>
    </row>
    <row r="8" spans="1:16" x14ac:dyDescent="0.25">
      <c r="A8" s="26" t="s">
        <v>31</v>
      </c>
      <c r="B8" s="27"/>
      <c r="C8" s="28" t="s">
        <v>32</v>
      </c>
      <c r="D8" s="29"/>
      <c r="E8" s="26" t="s">
        <v>33</v>
      </c>
      <c r="F8" s="29"/>
      <c r="G8" s="29"/>
      <c r="H8" s="29"/>
      <c r="I8" s="30">
        <f>SUMIFS(I9:I55,A9:A55,"P")</f>
        <v>0</v>
      </c>
      <c r="J8" s="31"/>
    </row>
    <row r="9" spans="1:16" x14ac:dyDescent="0.25">
      <c r="A9" s="32" t="s">
        <v>34</v>
      </c>
      <c r="B9" s="32">
        <v>1</v>
      </c>
      <c r="C9" s="33" t="s">
        <v>35</v>
      </c>
      <c r="D9" s="32" t="s">
        <v>36</v>
      </c>
      <c r="E9" s="34" t="s">
        <v>37</v>
      </c>
      <c r="F9" s="35" t="s">
        <v>38</v>
      </c>
      <c r="G9" s="36">
        <v>0.75</v>
      </c>
      <c r="H9" s="37">
        <v>0</v>
      </c>
      <c r="I9" s="37">
        <f>ROUND(G9*H9,P4)</f>
        <v>0</v>
      </c>
      <c r="J9" s="35" t="s">
        <v>39</v>
      </c>
      <c r="O9" s="38">
        <f>I9*0.21</f>
        <v>0</v>
      </c>
      <c r="P9">
        <v>3</v>
      </c>
    </row>
    <row r="10" spans="1:16" ht="30" x14ac:dyDescent="0.25">
      <c r="A10" s="32" t="s">
        <v>40</v>
      </c>
      <c r="B10" s="39"/>
      <c r="C10" s="40"/>
      <c r="D10" s="40"/>
      <c r="E10" s="34" t="s">
        <v>41</v>
      </c>
      <c r="F10" s="40"/>
      <c r="G10" s="40"/>
      <c r="H10" s="40"/>
      <c r="I10" s="40"/>
      <c r="J10" s="41"/>
    </row>
    <row r="11" spans="1:16" ht="30" x14ac:dyDescent="0.25">
      <c r="A11" s="32" t="s">
        <v>42</v>
      </c>
      <c r="B11" s="39"/>
      <c r="C11" s="40"/>
      <c r="D11" s="40"/>
      <c r="E11" s="42" t="s">
        <v>43</v>
      </c>
      <c r="F11" s="40"/>
      <c r="G11" s="40"/>
      <c r="H11" s="40"/>
      <c r="I11" s="40"/>
      <c r="J11" s="41"/>
    </row>
    <row r="12" spans="1:16" ht="75" x14ac:dyDescent="0.25">
      <c r="A12" s="32" t="s">
        <v>44</v>
      </c>
      <c r="B12" s="39"/>
      <c r="C12" s="40"/>
      <c r="D12" s="40"/>
      <c r="E12" s="34" t="s">
        <v>45</v>
      </c>
      <c r="F12" s="40"/>
      <c r="G12" s="40"/>
      <c r="H12" s="40"/>
      <c r="I12" s="40"/>
      <c r="J12" s="41"/>
    </row>
    <row r="13" spans="1:16" x14ac:dyDescent="0.25">
      <c r="A13" s="32" t="s">
        <v>34</v>
      </c>
      <c r="B13" s="32">
        <v>2</v>
      </c>
      <c r="C13" s="33" t="s">
        <v>46</v>
      </c>
      <c r="D13" s="32" t="s">
        <v>47</v>
      </c>
      <c r="E13" s="34" t="s">
        <v>48</v>
      </c>
      <c r="F13" s="35" t="s">
        <v>49</v>
      </c>
      <c r="G13" s="36">
        <v>0.78500000000000003</v>
      </c>
      <c r="H13" s="37">
        <v>0</v>
      </c>
      <c r="I13" s="37">
        <f>ROUND(G13*H13,P4)</f>
        <v>0</v>
      </c>
      <c r="J13" s="35" t="s">
        <v>39</v>
      </c>
      <c r="O13" s="38">
        <f>I13*0.21</f>
        <v>0</v>
      </c>
      <c r="P13">
        <v>3</v>
      </c>
    </row>
    <row r="14" spans="1:16" ht="45" x14ac:dyDescent="0.25">
      <c r="A14" s="32" t="s">
        <v>40</v>
      </c>
      <c r="B14" s="39"/>
      <c r="C14" s="40"/>
      <c r="D14" s="40"/>
      <c r="E14" s="34" t="s">
        <v>50</v>
      </c>
      <c r="F14" s="40"/>
      <c r="G14" s="40"/>
      <c r="H14" s="40"/>
      <c r="I14" s="40"/>
      <c r="J14" s="41"/>
    </row>
    <row r="15" spans="1:16" ht="30" x14ac:dyDescent="0.25">
      <c r="A15" s="32" t="s">
        <v>42</v>
      </c>
      <c r="B15" s="39"/>
      <c r="C15" s="40"/>
      <c r="D15" s="40"/>
      <c r="E15" s="42" t="s">
        <v>51</v>
      </c>
      <c r="F15" s="40"/>
      <c r="G15" s="40"/>
      <c r="H15" s="40"/>
      <c r="I15" s="40"/>
      <c r="J15" s="41"/>
    </row>
    <row r="16" spans="1:16" ht="75" x14ac:dyDescent="0.25">
      <c r="A16" s="32" t="s">
        <v>44</v>
      </c>
      <c r="B16" s="39"/>
      <c r="C16" s="40"/>
      <c r="D16" s="40"/>
      <c r="E16" s="34" t="s">
        <v>45</v>
      </c>
      <c r="F16" s="40"/>
      <c r="G16" s="40"/>
      <c r="H16" s="40"/>
      <c r="I16" s="40"/>
      <c r="J16" s="41"/>
    </row>
    <row r="17" spans="1:16" x14ac:dyDescent="0.25">
      <c r="A17" s="32" t="s">
        <v>34</v>
      </c>
      <c r="B17" s="32">
        <v>3</v>
      </c>
      <c r="C17" s="33" t="s">
        <v>46</v>
      </c>
      <c r="D17" s="32" t="s">
        <v>52</v>
      </c>
      <c r="E17" s="34" t="s">
        <v>48</v>
      </c>
      <c r="F17" s="35" t="s">
        <v>49</v>
      </c>
      <c r="G17" s="36">
        <v>0.3</v>
      </c>
      <c r="H17" s="37">
        <v>0</v>
      </c>
      <c r="I17" s="37">
        <f>ROUND(G17*H17,P4)</f>
        <v>0</v>
      </c>
      <c r="J17" s="35" t="s">
        <v>39</v>
      </c>
      <c r="O17" s="38">
        <f>I17*0.21</f>
        <v>0</v>
      </c>
      <c r="P17">
        <v>3</v>
      </c>
    </row>
    <row r="18" spans="1:16" ht="30" x14ac:dyDescent="0.25">
      <c r="A18" s="32" t="s">
        <v>40</v>
      </c>
      <c r="B18" s="39"/>
      <c r="C18" s="40"/>
      <c r="D18" s="40"/>
      <c r="E18" s="34" t="s">
        <v>53</v>
      </c>
      <c r="F18" s="40"/>
      <c r="G18" s="40"/>
      <c r="H18" s="40"/>
      <c r="I18" s="40"/>
      <c r="J18" s="41"/>
    </row>
    <row r="19" spans="1:16" ht="30" x14ac:dyDescent="0.25">
      <c r="A19" s="32" t="s">
        <v>42</v>
      </c>
      <c r="B19" s="39"/>
      <c r="C19" s="40"/>
      <c r="D19" s="40"/>
      <c r="E19" s="42" t="s">
        <v>54</v>
      </c>
      <c r="F19" s="40"/>
      <c r="G19" s="40"/>
      <c r="H19" s="40"/>
      <c r="I19" s="40"/>
      <c r="J19" s="41"/>
    </row>
    <row r="20" spans="1:16" ht="75" x14ac:dyDescent="0.25">
      <c r="A20" s="32" t="s">
        <v>44</v>
      </c>
      <c r="B20" s="39"/>
      <c r="C20" s="40"/>
      <c r="D20" s="40"/>
      <c r="E20" s="34" t="s">
        <v>45</v>
      </c>
      <c r="F20" s="40"/>
      <c r="G20" s="40"/>
      <c r="H20" s="40"/>
      <c r="I20" s="40"/>
      <c r="J20" s="41"/>
    </row>
    <row r="21" spans="1:16" x14ac:dyDescent="0.25">
      <c r="A21" s="32" t="s">
        <v>34</v>
      </c>
      <c r="B21" s="32">
        <v>4</v>
      </c>
      <c r="C21" s="33" t="s">
        <v>55</v>
      </c>
      <c r="D21" s="32" t="s">
        <v>36</v>
      </c>
      <c r="E21" s="34" t="s">
        <v>56</v>
      </c>
      <c r="F21" s="35" t="s">
        <v>57</v>
      </c>
      <c r="G21" s="36">
        <v>1</v>
      </c>
      <c r="H21" s="37">
        <v>0</v>
      </c>
      <c r="I21" s="37">
        <f>ROUND(G21*H21,P4)</f>
        <v>0</v>
      </c>
      <c r="J21" s="35" t="s">
        <v>39</v>
      </c>
      <c r="O21" s="38">
        <f>I21*0.21</f>
        <v>0</v>
      </c>
      <c r="P21">
        <v>3</v>
      </c>
    </row>
    <row r="22" spans="1:16" ht="105" x14ac:dyDescent="0.25">
      <c r="A22" s="32" t="s">
        <v>40</v>
      </c>
      <c r="B22" s="39"/>
      <c r="C22" s="40"/>
      <c r="D22" s="40"/>
      <c r="E22" s="34" t="s">
        <v>58</v>
      </c>
      <c r="F22" s="40"/>
      <c r="G22" s="40"/>
      <c r="H22" s="40"/>
      <c r="I22" s="40"/>
      <c r="J22" s="41"/>
    </row>
    <row r="23" spans="1:16" ht="30" x14ac:dyDescent="0.25">
      <c r="A23" s="32" t="s">
        <v>42</v>
      </c>
      <c r="B23" s="39"/>
      <c r="C23" s="40"/>
      <c r="D23" s="40"/>
      <c r="E23" s="42" t="s">
        <v>59</v>
      </c>
      <c r="F23" s="40"/>
      <c r="G23" s="40"/>
      <c r="H23" s="40"/>
      <c r="I23" s="40"/>
      <c r="J23" s="41"/>
    </row>
    <row r="24" spans="1:16" ht="60" x14ac:dyDescent="0.25">
      <c r="A24" s="32" t="s">
        <v>44</v>
      </c>
      <c r="B24" s="39"/>
      <c r="C24" s="40"/>
      <c r="D24" s="40"/>
      <c r="E24" s="34" t="s">
        <v>60</v>
      </c>
      <c r="F24" s="40"/>
      <c r="G24" s="40"/>
      <c r="H24" s="40"/>
      <c r="I24" s="40"/>
      <c r="J24" s="41"/>
    </row>
    <row r="25" spans="1:16" x14ac:dyDescent="0.25">
      <c r="A25" s="32" t="s">
        <v>34</v>
      </c>
      <c r="B25" s="32">
        <v>5</v>
      </c>
      <c r="C25" s="33" t="s">
        <v>61</v>
      </c>
      <c r="D25" s="32" t="s">
        <v>36</v>
      </c>
      <c r="E25" s="34" t="s">
        <v>62</v>
      </c>
      <c r="F25" s="35" t="s">
        <v>57</v>
      </c>
      <c r="G25" s="36">
        <v>1</v>
      </c>
      <c r="H25" s="37">
        <v>0</v>
      </c>
      <c r="I25" s="37">
        <f>ROUND(G25*H25,P4)</f>
        <v>0</v>
      </c>
      <c r="J25" s="35" t="s">
        <v>39</v>
      </c>
      <c r="O25" s="38">
        <f>I25*0.21</f>
        <v>0</v>
      </c>
      <c r="P25">
        <v>3</v>
      </c>
    </row>
    <row r="26" spans="1:16" ht="45" x14ac:dyDescent="0.25">
      <c r="A26" s="32" t="s">
        <v>40</v>
      </c>
      <c r="B26" s="39"/>
      <c r="C26" s="40"/>
      <c r="D26" s="40"/>
      <c r="E26" s="34" t="s">
        <v>63</v>
      </c>
      <c r="F26" s="40"/>
      <c r="G26" s="40"/>
      <c r="H26" s="40"/>
      <c r="I26" s="40"/>
      <c r="J26" s="41"/>
    </row>
    <row r="27" spans="1:16" ht="60" x14ac:dyDescent="0.25">
      <c r="A27" s="32" t="s">
        <v>44</v>
      </c>
      <c r="B27" s="39"/>
      <c r="C27" s="40"/>
      <c r="D27" s="40"/>
      <c r="E27" s="34" t="s">
        <v>64</v>
      </c>
      <c r="F27" s="40"/>
      <c r="G27" s="40"/>
      <c r="H27" s="40"/>
      <c r="I27" s="40"/>
      <c r="J27" s="41"/>
    </row>
    <row r="28" spans="1:16" x14ac:dyDescent="0.25">
      <c r="A28" s="32" t="s">
        <v>34</v>
      </c>
      <c r="B28" s="32">
        <v>6</v>
      </c>
      <c r="C28" s="33" t="s">
        <v>65</v>
      </c>
      <c r="D28" s="32" t="s">
        <v>36</v>
      </c>
      <c r="E28" s="34" t="s">
        <v>66</v>
      </c>
      <c r="F28" s="35" t="s">
        <v>57</v>
      </c>
      <c r="G28" s="36">
        <v>1</v>
      </c>
      <c r="H28" s="37">
        <v>0</v>
      </c>
      <c r="I28" s="37">
        <f>ROUND(G28*H28,P4)</f>
        <v>0</v>
      </c>
      <c r="J28" s="35" t="s">
        <v>67</v>
      </c>
      <c r="O28" s="38">
        <f>I28*0.21</f>
        <v>0</v>
      </c>
      <c r="P28">
        <v>3</v>
      </c>
    </row>
    <row r="29" spans="1:16" ht="30" x14ac:dyDescent="0.25">
      <c r="A29" s="32" t="s">
        <v>40</v>
      </c>
      <c r="B29" s="39"/>
      <c r="C29" s="40"/>
      <c r="D29" s="40"/>
      <c r="E29" s="34" t="s">
        <v>68</v>
      </c>
      <c r="F29" s="40"/>
      <c r="G29" s="40"/>
      <c r="H29" s="40"/>
      <c r="I29" s="40"/>
      <c r="J29" s="41"/>
    </row>
    <row r="30" spans="1:16" ht="30" x14ac:dyDescent="0.25">
      <c r="A30" s="32" t="s">
        <v>42</v>
      </c>
      <c r="B30" s="39"/>
      <c r="C30" s="40"/>
      <c r="D30" s="40"/>
      <c r="E30" s="42" t="s">
        <v>59</v>
      </c>
      <c r="F30" s="40"/>
      <c r="G30" s="40"/>
      <c r="H30" s="40"/>
      <c r="I30" s="40"/>
      <c r="J30" s="41"/>
    </row>
    <row r="31" spans="1:16" ht="60" x14ac:dyDescent="0.25">
      <c r="A31" s="32" t="s">
        <v>44</v>
      </c>
      <c r="B31" s="39"/>
      <c r="C31" s="40"/>
      <c r="D31" s="40"/>
      <c r="E31" s="34" t="s">
        <v>69</v>
      </c>
      <c r="F31" s="40"/>
      <c r="G31" s="40"/>
      <c r="H31" s="40"/>
      <c r="I31" s="40"/>
      <c r="J31" s="41"/>
    </row>
    <row r="32" spans="1:16" x14ac:dyDescent="0.25">
      <c r="A32" s="32" t="s">
        <v>34</v>
      </c>
      <c r="B32" s="32">
        <v>7</v>
      </c>
      <c r="C32" s="33" t="s">
        <v>70</v>
      </c>
      <c r="D32" s="32" t="s">
        <v>36</v>
      </c>
      <c r="E32" s="34" t="s">
        <v>71</v>
      </c>
      <c r="F32" s="35" t="s">
        <v>57</v>
      </c>
      <c r="G32" s="36">
        <v>1</v>
      </c>
      <c r="H32" s="37">
        <v>0</v>
      </c>
      <c r="I32" s="37">
        <f>ROUND(G32*H32,P4)</f>
        <v>0</v>
      </c>
      <c r="J32" s="35" t="s">
        <v>67</v>
      </c>
      <c r="O32" s="38">
        <f>I32*0.21</f>
        <v>0</v>
      </c>
      <c r="P32">
        <v>3</v>
      </c>
    </row>
    <row r="33" spans="1:16" ht="30" x14ac:dyDescent="0.25">
      <c r="A33" s="32" t="s">
        <v>40</v>
      </c>
      <c r="B33" s="39"/>
      <c r="C33" s="40"/>
      <c r="D33" s="40"/>
      <c r="E33" s="34" t="s">
        <v>72</v>
      </c>
      <c r="F33" s="40"/>
      <c r="G33" s="40"/>
      <c r="H33" s="40"/>
      <c r="I33" s="40"/>
      <c r="J33" s="41"/>
    </row>
    <row r="34" spans="1:16" ht="30" x14ac:dyDescent="0.25">
      <c r="A34" s="32" t="s">
        <v>42</v>
      </c>
      <c r="B34" s="39"/>
      <c r="C34" s="40"/>
      <c r="D34" s="40"/>
      <c r="E34" s="42" t="s">
        <v>59</v>
      </c>
      <c r="F34" s="40"/>
      <c r="G34" s="40"/>
      <c r="H34" s="40"/>
      <c r="I34" s="40"/>
      <c r="J34" s="41"/>
    </row>
    <row r="35" spans="1:16" ht="60" x14ac:dyDescent="0.25">
      <c r="A35" s="32" t="s">
        <v>44</v>
      </c>
      <c r="B35" s="39"/>
      <c r="C35" s="40"/>
      <c r="D35" s="40"/>
      <c r="E35" s="34" t="s">
        <v>73</v>
      </c>
      <c r="F35" s="40"/>
      <c r="G35" s="40"/>
      <c r="H35" s="40"/>
      <c r="I35" s="40"/>
      <c r="J35" s="41"/>
    </row>
    <row r="36" spans="1:16" x14ac:dyDescent="0.25">
      <c r="A36" s="32" t="s">
        <v>34</v>
      </c>
      <c r="B36" s="32">
        <v>8</v>
      </c>
      <c r="C36" s="33" t="s">
        <v>74</v>
      </c>
      <c r="D36" s="32" t="s">
        <v>36</v>
      </c>
      <c r="E36" s="34" t="s">
        <v>75</v>
      </c>
      <c r="F36" s="35" t="s">
        <v>57</v>
      </c>
      <c r="G36" s="36">
        <v>1</v>
      </c>
      <c r="H36" s="37">
        <v>0</v>
      </c>
      <c r="I36" s="37">
        <f>ROUND(G36*H36,P4)</f>
        <v>0</v>
      </c>
      <c r="J36" s="35" t="s">
        <v>39</v>
      </c>
      <c r="O36" s="38">
        <f>I36*0.21</f>
        <v>0</v>
      </c>
      <c r="P36">
        <v>3</v>
      </c>
    </row>
    <row r="37" spans="1:16" ht="150" x14ac:dyDescent="0.25">
      <c r="A37" s="32" t="s">
        <v>40</v>
      </c>
      <c r="B37" s="39"/>
      <c r="C37" s="40"/>
      <c r="D37" s="40"/>
      <c r="E37" s="34" t="s">
        <v>76</v>
      </c>
      <c r="F37" s="40"/>
      <c r="G37" s="40"/>
      <c r="H37" s="40"/>
      <c r="I37" s="40"/>
      <c r="J37" s="41"/>
    </row>
    <row r="38" spans="1:16" ht="30" x14ac:dyDescent="0.25">
      <c r="A38" s="32" t="s">
        <v>42</v>
      </c>
      <c r="B38" s="39"/>
      <c r="C38" s="40"/>
      <c r="D38" s="40"/>
      <c r="E38" s="42" t="s">
        <v>59</v>
      </c>
      <c r="F38" s="40"/>
      <c r="G38" s="40"/>
      <c r="H38" s="40"/>
      <c r="I38" s="40"/>
      <c r="J38" s="41"/>
    </row>
    <row r="39" spans="1:16" ht="150" x14ac:dyDescent="0.25">
      <c r="A39" s="32" t="s">
        <v>44</v>
      </c>
      <c r="B39" s="39"/>
      <c r="C39" s="40"/>
      <c r="D39" s="40"/>
      <c r="E39" s="34" t="s">
        <v>77</v>
      </c>
      <c r="F39" s="40"/>
      <c r="G39" s="40"/>
      <c r="H39" s="40"/>
      <c r="I39" s="40"/>
      <c r="J39" s="41"/>
    </row>
    <row r="40" spans="1:16" x14ac:dyDescent="0.25">
      <c r="A40" s="32" t="s">
        <v>34</v>
      </c>
      <c r="B40" s="32">
        <v>9</v>
      </c>
      <c r="C40" s="33" t="s">
        <v>78</v>
      </c>
      <c r="D40" s="32" t="s">
        <v>36</v>
      </c>
      <c r="E40" s="34" t="s">
        <v>79</v>
      </c>
      <c r="F40" s="35" t="s">
        <v>80</v>
      </c>
      <c r="G40" s="36">
        <v>1</v>
      </c>
      <c r="H40" s="37">
        <v>0</v>
      </c>
      <c r="I40" s="37">
        <f>ROUND(G40*H40,P4)</f>
        <v>0</v>
      </c>
      <c r="J40" s="35" t="s">
        <v>39</v>
      </c>
      <c r="O40" s="38">
        <f>I40*0.21</f>
        <v>0</v>
      </c>
      <c r="P40">
        <v>3</v>
      </c>
    </row>
    <row r="41" spans="1:16" x14ac:dyDescent="0.25">
      <c r="A41" s="32" t="s">
        <v>40</v>
      </c>
      <c r="B41" s="39"/>
      <c r="C41" s="40"/>
      <c r="D41" s="40"/>
      <c r="E41" s="43" t="s">
        <v>36</v>
      </c>
      <c r="F41" s="40"/>
      <c r="G41" s="40"/>
      <c r="H41" s="40"/>
      <c r="I41" s="40"/>
      <c r="J41" s="41"/>
    </row>
    <row r="42" spans="1:16" ht="30" x14ac:dyDescent="0.25">
      <c r="A42" s="32" t="s">
        <v>42</v>
      </c>
      <c r="B42" s="39"/>
      <c r="C42" s="40"/>
      <c r="D42" s="40"/>
      <c r="E42" s="42" t="s">
        <v>59</v>
      </c>
      <c r="F42" s="40"/>
      <c r="G42" s="40"/>
      <c r="H42" s="40"/>
      <c r="I42" s="40"/>
      <c r="J42" s="41"/>
    </row>
    <row r="43" spans="1:16" ht="60" x14ac:dyDescent="0.25">
      <c r="A43" s="32" t="s">
        <v>44</v>
      </c>
      <c r="B43" s="39"/>
      <c r="C43" s="40"/>
      <c r="D43" s="40"/>
      <c r="E43" s="34" t="s">
        <v>81</v>
      </c>
      <c r="F43" s="40"/>
      <c r="G43" s="40"/>
      <c r="H43" s="40"/>
      <c r="I43" s="40"/>
      <c r="J43" s="41"/>
    </row>
    <row r="44" spans="1:16" x14ac:dyDescent="0.25">
      <c r="A44" s="32" t="s">
        <v>34</v>
      </c>
      <c r="B44" s="32">
        <v>10</v>
      </c>
      <c r="C44" s="33" t="s">
        <v>82</v>
      </c>
      <c r="D44" s="32" t="s">
        <v>36</v>
      </c>
      <c r="E44" s="34" t="s">
        <v>83</v>
      </c>
      <c r="F44" s="35" t="s">
        <v>57</v>
      </c>
      <c r="G44" s="36">
        <v>1</v>
      </c>
      <c r="H44" s="37">
        <v>0</v>
      </c>
      <c r="I44" s="37">
        <f>ROUND(G44*H44,P4)</f>
        <v>0</v>
      </c>
      <c r="J44" s="35" t="s">
        <v>39</v>
      </c>
      <c r="O44" s="38">
        <f>I44*0.21</f>
        <v>0</v>
      </c>
      <c r="P44">
        <v>3</v>
      </c>
    </row>
    <row r="45" spans="1:16" ht="30" x14ac:dyDescent="0.25">
      <c r="A45" s="32" t="s">
        <v>40</v>
      </c>
      <c r="B45" s="39"/>
      <c r="C45" s="40"/>
      <c r="D45" s="40"/>
      <c r="E45" s="34" t="s">
        <v>84</v>
      </c>
      <c r="F45" s="40"/>
      <c r="G45" s="40"/>
      <c r="H45" s="40"/>
      <c r="I45" s="40"/>
      <c r="J45" s="41"/>
    </row>
    <row r="46" spans="1:16" ht="30" x14ac:dyDescent="0.25">
      <c r="A46" s="32" t="s">
        <v>42</v>
      </c>
      <c r="B46" s="39"/>
      <c r="C46" s="40"/>
      <c r="D46" s="40"/>
      <c r="E46" s="42" t="s">
        <v>59</v>
      </c>
      <c r="F46" s="40"/>
      <c r="G46" s="40"/>
      <c r="H46" s="40"/>
      <c r="I46" s="40"/>
      <c r="J46" s="41"/>
    </row>
    <row r="47" spans="1:16" ht="60" x14ac:dyDescent="0.25">
      <c r="A47" s="32" t="s">
        <v>44</v>
      </c>
      <c r="B47" s="39"/>
      <c r="C47" s="40"/>
      <c r="D47" s="40"/>
      <c r="E47" s="34" t="s">
        <v>81</v>
      </c>
      <c r="F47" s="40"/>
      <c r="G47" s="40"/>
      <c r="H47" s="40"/>
      <c r="I47" s="40"/>
      <c r="J47" s="41"/>
    </row>
    <row r="48" spans="1:16" ht="30" x14ac:dyDescent="0.25">
      <c r="A48" s="32" t="s">
        <v>34</v>
      </c>
      <c r="B48" s="32">
        <v>11</v>
      </c>
      <c r="C48" s="33" t="s">
        <v>85</v>
      </c>
      <c r="D48" s="32" t="s">
        <v>36</v>
      </c>
      <c r="E48" s="34" t="s">
        <v>86</v>
      </c>
      <c r="F48" s="35" t="s">
        <v>57</v>
      </c>
      <c r="G48" s="36">
        <v>1</v>
      </c>
      <c r="H48" s="37">
        <v>0</v>
      </c>
      <c r="I48" s="37">
        <f>ROUND(G48*H48,P4)</f>
        <v>0</v>
      </c>
      <c r="J48" s="35" t="s">
        <v>39</v>
      </c>
      <c r="O48" s="38">
        <f>I48*0.21</f>
        <v>0</v>
      </c>
      <c r="P48">
        <v>3</v>
      </c>
    </row>
    <row r="49" spans="1:16" ht="75" x14ac:dyDescent="0.25">
      <c r="A49" s="32" t="s">
        <v>40</v>
      </c>
      <c r="B49" s="39"/>
      <c r="C49" s="40"/>
      <c r="D49" s="40"/>
      <c r="E49" s="34" t="s">
        <v>87</v>
      </c>
      <c r="F49" s="40"/>
      <c r="G49" s="40"/>
      <c r="H49" s="40"/>
      <c r="I49" s="40"/>
      <c r="J49" s="41"/>
    </row>
    <row r="50" spans="1:16" ht="30" x14ac:dyDescent="0.25">
      <c r="A50" s="32" t="s">
        <v>42</v>
      </c>
      <c r="B50" s="39"/>
      <c r="C50" s="40"/>
      <c r="D50" s="40"/>
      <c r="E50" s="42" t="s">
        <v>59</v>
      </c>
      <c r="F50" s="40"/>
      <c r="G50" s="40"/>
      <c r="H50" s="40"/>
      <c r="I50" s="40"/>
      <c r="J50" s="41"/>
    </row>
    <row r="51" spans="1:16" ht="135" x14ac:dyDescent="0.25">
      <c r="A51" s="32" t="s">
        <v>44</v>
      </c>
      <c r="B51" s="39"/>
      <c r="C51" s="40"/>
      <c r="D51" s="40"/>
      <c r="E51" s="34" t="s">
        <v>88</v>
      </c>
      <c r="F51" s="40"/>
      <c r="G51" s="40"/>
      <c r="H51" s="40"/>
      <c r="I51" s="40"/>
      <c r="J51" s="41"/>
    </row>
    <row r="52" spans="1:16" x14ac:dyDescent="0.25">
      <c r="A52" s="32" t="s">
        <v>34</v>
      </c>
      <c r="B52" s="32">
        <v>12</v>
      </c>
      <c r="C52" s="33" t="s">
        <v>89</v>
      </c>
      <c r="D52" s="32" t="s">
        <v>36</v>
      </c>
      <c r="E52" s="34" t="s">
        <v>90</v>
      </c>
      <c r="F52" s="35" t="s">
        <v>80</v>
      </c>
      <c r="G52" s="36">
        <v>1</v>
      </c>
      <c r="H52" s="37">
        <v>0</v>
      </c>
      <c r="I52" s="37">
        <f>ROUND(G52*H52,P4)</f>
        <v>0</v>
      </c>
      <c r="J52" s="35" t="s">
        <v>39</v>
      </c>
      <c r="O52" s="38">
        <f>I52*0.21</f>
        <v>0</v>
      </c>
      <c r="P52">
        <v>3</v>
      </c>
    </row>
    <row r="53" spans="1:16" x14ac:dyDescent="0.25">
      <c r="A53" s="32" t="s">
        <v>40</v>
      </c>
      <c r="B53" s="39"/>
      <c r="C53" s="40"/>
      <c r="D53" s="40"/>
      <c r="E53" s="43" t="s">
        <v>36</v>
      </c>
      <c r="F53" s="40"/>
      <c r="G53" s="40"/>
      <c r="H53" s="40"/>
      <c r="I53" s="40"/>
      <c r="J53" s="41"/>
    </row>
    <row r="54" spans="1:16" ht="30" x14ac:dyDescent="0.25">
      <c r="A54" s="32" t="s">
        <v>42</v>
      </c>
      <c r="B54" s="39"/>
      <c r="C54" s="40"/>
      <c r="D54" s="40"/>
      <c r="E54" s="42" t="s">
        <v>59</v>
      </c>
      <c r="F54" s="40"/>
      <c r="G54" s="40"/>
      <c r="H54" s="40"/>
      <c r="I54" s="40"/>
      <c r="J54" s="41"/>
    </row>
    <row r="55" spans="1:16" ht="120" x14ac:dyDescent="0.25">
      <c r="A55" s="32" t="s">
        <v>44</v>
      </c>
      <c r="B55" s="39"/>
      <c r="C55" s="40"/>
      <c r="D55" s="40"/>
      <c r="E55" s="34" t="s">
        <v>91</v>
      </c>
      <c r="F55" s="40"/>
      <c r="G55" s="40"/>
      <c r="H55" s="40"/>
      <c r="I55" s="40"/>
      <c r="J55" s="41"/>
    </row>
    <row r="56" spans="1:16" x14ac:dyDescent="0.25">
      <c r="A56" s="26" t="s">
        <v>31</v>
      </c>
      <c r="B56" s="27"/>
      <c r="C56" s="28" t="s">
        <v>92</v>
      </c>
      <c r="D56" s="29"/>
      <c r="E56" s="26" t="s">
        <v>93</v>
      </c>
      <c r="F56" s="29"/>
      <c r="G56" s="29"/>
      <c r="H56" s="29"/>
      <c r="I56" s="30">
        <f>SUMIFS(I57:I72,A57:A72,"P")</f>
        <v>0</v>
      </c>
      <c r="J56" s="31"/>
    </row>
    <row r="57" spans="1:16" x14ac:dyDescent="0.25">
      <c r="A57" s="32" t="s">
        <v>34</v>
      </c>
      <c r="B57" s="32">
        <v>13</v>
      </c>
      <c r="C57" s="33" t="s">
        <v>94</v>
      </c>
      <c r="D57" s="32" t="s">
        <v>36</v>
      </c>
      <c r="E57" s="34" t="s">
        <v>95</v>
      </c>
      <c r="F57" s="35" t="s">
        <v>38</v>
      </c>
      <c r="G57" s="36">
        <v>0.125</v>
      </c>
      <c r="H57" s="37">
        <v>0</v>
      </c>
      <c r="I57" s="37">
        <f>ROUND(G57*H57,P4)</f>
        <v>0</v>
      </c>
      <c r="J57" s="35" t="s">
        <v>39</v>
      </c>
      <c r="O57" s="38">
        <f>I57*0.21</f>
        <v>0</v>
      </c>
      <c r="P57">
        <v>3</v>
      </c>
    </row>
    <row r="58" spans="1:16" x14ac:dyDescent="0.25">
      <c r="A58" s="32" t="s">
        <v>40</v>
      </c>
      <c r="B58" s="39"/>
      <c r="C58" s="40"/>
      <c r="D58" s="40"/>
      <c r="E58" s="34" t="s">
        <v>96</v>
      </c>
      <c r="F58" s="40"/>
      <c r="G58" s="40"/>
      <c r="H58" s="40"/>
      <c r="I58" s="40"/>
      <c r="J58" s="41"/>
    </row>
    <row r="59" spans="1:16" ht="30" x14ac:dyDescent="0.25">
      <c r="A59" s="32" t="s">
        <v>42</v>
      </c>
      <c r="B59" s="39"/>
      <c r="C59" s="40"/>
      <c r="D59" s="40"/>
      <c r="E59" s="42" t="s">
        <v>97</v>
      </c>
      <c r="F59" s="40"/>
      <c r="G59" s="40"/>
      <c r="H59" s="40"/>
      <c r="I59" s="40"/>
      <c r="J59" s="41"/>
    </row>
    <row r="60" spans="1:16" ht="120" x14ac:dyDescent="0.25">
      <c r="A60" s="32" t="s">
        <v>44</v>
      </c>
      <c r="B60" s="39"/>
      <c r="C60" s="40"/>
      <c r="D60" s="40"/>
      <c r="E60" s="34" t="s">
        <v>98</v>
      </c>
      <c r="F60" s="40"/>
      <c r="G60" s="40"/>
      <c r="H60" s="40"/>
      <c r="I60" s="40"/>
      <c r="J60" s="41"/>
    </row>
    <row r="61" spans="1:16" x14ac:dyDescent="0.25">
      <c r="A61" s="32" t="s">
        <v>34</v>
      </c>
      <c r="B61" s="32">
        <v>14</v>
      </c>
      <c r="C61" s="33" t="s">
        <v>99</v>
      </c>
      <c r="D61" s="32" t="s">
        <v>36</v>
      </c>
      <c r="E61" s="34" t="s">
        <v>100</v>
      </c>
      <c r="F61" s="35" t="s">
        <v>101</v>
      </c>
      <c r="G61" s="36">
        <v>7</v>
      </c>
      <c r="H61" s="37">
        <v>0</v>
      </c>
      <c r="I61" s="37">
        <f>ROUND(G61*H61,P4)</f>
        <v>0</v>
      </c>
      <c r="J61" s="35" t="s">
        <v>39</v>
      </c>
      <c r="O61" s="38">
        <f>I61*0.21</f>
        <v>0</v>
      </c>
      <c r="P61">
        <v>3</v>
      </c>
    </row>
    <row r="62" spans="1:16" x14ac:dyDescent="0.25">
      <c r="A62" s="32" t="s">
        <v>40</v>
      </c>
      <c r="B62" s="39"/>
      <c r="C62" s="40"/>
      <c r="D62" s="40"/>
      <c r="E62" s="43" t="s">
        <v>36</v>
      </c>
      <c r="F62" s="40"/>
      <c r="G62" s="40"/>
      <c r="H62" s="40"/>
      <c r="I62" s="40"/>
      <c r="J62" s="41"/>
    </row>
    <row r="63" spans="1:16" ht="30" x14ac:dyDescent="0.25">
      <c r="A63" s="32" t="s">
        <v>42</v>
      </c>
      <c r="B63" s="39"/>
      <c r="C63" s="40"/>
      <c r="D63" s="40"/>
      <c r="E63" s="42" t="s">
        <v>102</v>
      </c>
      <c r="F63" s="40"/>
      <c r="G63" s="40"/>
      <c r="H63" s="40"/>
      <c r="I63" s="40"/>
      <c r="J63" s="41"/>
    </row>
    <row r="64" spans="1:16" ht="75" x14ac:dyDescent="0.25">
      <c r="A64" s="32" t="s">
        <v>44</v>
      </c>
      <c r="B64" s="39"/>
      <c r="C64" s="40"/>
      <c r="D64" s="40"/>
      <c r="E64" s="34" t="s">
        <v>103</v>
      </c>
      <c r="F64" s="40"/>
      <c r="G64" s="40"/>
      <c r="H64" s="40"/>
      <c r="I64" s="40"/>
      <c r="J64" s="41"/>
    </row>
    <row r="65" spans="1:16" x14ac:dyDescent="0.25">
      <c r="A65" s="32" t="s">
        <v>34</v>
      </c>
      <c r="B65" s="32">
        <v>15</v>
      </c>
      <c r="C65" s="33" t="s">
        <v>104</v>
      </c>
      <c r="D65" s="32" t="s">
        <v>36</v>
      </c>
      <c r="E65" s="34" t="s">
        <v>105</v>
      </c>
      <c r="F65" s="35" t="s">
        <v>38</v>
      </c>
      <c r="G65" s="36">
        <v>0.75</v>
      </c>
      <c r="H65" s="37">
        <v>0</v>
      </c>
      <c r="I65" s="37">
        <f>ROUND(G65*H65,P4)</f>
        <v>0</v>
      </c>
      <c r="J65" s="35" t="s">
        <v>39</v>
      </c>
      <c r="O65" s="38">
        <f>I65*0.21</f>
        <v>0</v>
      </c>
      <c r="P65">
        <v>3</v>
      </c>
    </row>
    <row r="66" spans="1:16" x14ac:dyDescent="0.25">
      <c r="A66" s="32" t="s">
        <v>40</v>
      </c>
      <c r="B66" s="39"/>
      <c r="C66" s="40"/>
      <c r="D66" s="40"/>
      <c r="E66" s="43" t="s">
        <v>36</v>
      </c>
      <c r="F66" s="40"/>
      <c r="G66" s="40"/>
      <c r="H66" s="40"/>
      <c r="I66" s="40"/>
      <c r="J66" s="41"/>
    </row>
    <row r="67" spans="1:16" ht="30" x14ac:dyDescent="0.25">
      <c r="A67" s="32" t="s">
        <v>42</v>
      </c>
      <c r="B67" s="39"/>
      <c r="C67" s="40"/>
      <c r="D67" s="40"/>
      <c r="E67" s="42" t="s">
        <v>106</v>
      </c>
      <c r="F67" s="40"/>
      <c r="G67" s="40"/>
      <c r="H67" s="40"/>
      <c r="I67" s="40"/>
      <c r="J67" s="41"/>
    </row>
    <row r="68" spans="1:16" ht="409.5" x14ac:dyDescent="0.25">
      <c r="A68" s="32" t="s">
        <v>44</v>
      </c>
      <c r="B68" s="39"/>
      <c r="C68" s="40"/>
      <c r="D68" s="40"/>
      <c r="E68" s="34" t="s">
        <v>107</v>
      </c>
      <c r="F68" s="40"/>
      <c r="G68" s="40"/>
      <c r="H68" s="40"/>
      <c r="I68" s="40"/>
      <c r="J68" s="41"/>
    </row>
    <row r="69" spans="1:16" x14ac:dyDescent="0.25">
      <c r="A69" s="32" t="s">
        <v>34</v>
      </c>
      <c r="B69" s="32">
        <v>16</v>
      </c>
      <c r="C69" s="33" t="s">
        <v>108</v>
      </c>
      <c r="D69" s="32" t="s">
        <v>36</v>
      </c>
      <c r="E69" s="34" t="s">
        <v>109</v>
      </c>
      <c r="F69" s="35" t="s">
        <v>38</v>
      </c>
      <c r="G69" s="36">
        <v>0.75</v>
      </c>
      <c r="H69" s="37">
        <v>0</v>
      </c>
      <c r="I69" s="37">
        <f>ROUND(G69*H69,P4)</f>
        <v>0</v>
      </c>
      <c r="J69" s="35" t="s">
        <v>39</v>
      </c>
      <c r="O69" s="38">
        <f>I69*0.21</f>
        <v>0</v>
      </c>
      <c r="P69">
        <v>3</v>
      </c>
    </row>
    <row r="70" spans="1:16" x14ac:dyDescent="0.25">
      <c r="A70" s="32" t="s">
        <v>40</v>
      </c>
      <c r="B70" s="39"/>
      <c r="C70" s="40"/>
      <c r="D70" s="40"/>
      <c r="E70" s="43" t="s">
        <v>36</v>
      </c>
      <c r="F70" s="40"/>
      <c r="G70" s="40"/>
      <c r="H70" s="40"/>
      <c r="I70" s="40"/>
      <c r="J70" s="41"/>
    </row>
    <row r="71" spans="1:16" ht="30" x14ac:dyDescent="0.25">
      <c r="A71" s="32" t="s">
        <v>42</v>
      </c>
      <c r="B71" s="39"/>
      <c r="C71" s="40"/>
      <c r="D71" s="40"/>
      <c r="E71" s="42" t="s">
        <v>43</v>
      </c>
      <c r="F71" s="40"/>
      <c r="G71" s="40"/>
      <c r="H71" s="40"/>
      <c r="I71" s="40"/>
      <c r="J71" s="41"/>
    </row>
    <row r="72" spans="1:16" ht="285" x14ac:dyDescent="0.25">
      <c r="A72" s="32" t="s">
        <v>44</v>
      </c>
      <c r="B72" s="39"/>
      <c r="C72" s="40"/>
      <c r="D72" s="40"/>
      <c r="E72" s="34" t="s">
        <v>110</v>
      </c>
      <c r="F72" s="40"/>
      <c r="G72" s="40"/>
      <c r="H72" s="40"/>
      <c r="I72" s="40"/>
      <c r="J72" s="41"/>
    </row>
    <row r="73" spans="1:16" x14ac:dyDescent="0.25">
      <c r="A73" s="26" t="s">
        <v>31</v>
      </c>
      <c r="B73" s="27"/>
      <c r="C73" s="28" t="s">
        <v>111</v>
      </c>
      <c r="D73" s="29"/>
      <c r="E73" s="26" t="s">
        <v>112</v>
      </c>
      <c r="F73" s="29"/>
      <c r="G73" s="29"/>
      <c r="H73" s="29"/>
      <c r="I73" s="30">
        <f>SUMIFS(I74:I77,A74:A77,"P")</f>
        <v>0</v>
      </c>
      <c r="J73" s="31"/>
    </row>
    <row r="74" spans="1:16" x14ac:dyDescent="0.25">
      <c r="A74" s="32" t="s">
        <v>34</v>
      </c>
      <c r="B74" s="32">
        <v>17</v>
      </c>
      <c r="C74" s="33" t="s">
        <v>113</v>
      </c>
      <c r="D74" s="32" t="s">
        <v>36</v>
      </c>
      <c r="E74" s="34" t="s">
        <v>114</v>
      </c>
      <c r="F74" s="35" t="s">
        <v>38</v>
      </c>
      <c r="G74" s="36">
        <v>1.5229999999999999</v>
      </c>
      <c r="H74" s="37">
        <v>0</v>
      </c>
      <c r="I74" s="37">
        <f>ROUND(G74*H74,P4)</f>
        <v>0</v>
      </c>
      <c r="J74" s="35" t="s">
        <v>39</v>
      </c>
      <c r="O74" s="38">
        <f>I74*0.21</f>
        <v>0</v>
      </c>
      <c r="P74">
        <v>3</v>
      </c>
    </row>
    <row r="75" spans="1:16" x14ac:dyDescent="0.25">
      <c r="A75" s="32" t="s">
        <v>40</v>
      </c>
      <c r="B75" s="39"/>
      <c r="C75" s="40"/>
      <c r="D75" s="40"/>
      <c r="E75" s="43" t="s">
        <v>36</v>
      </c>
      <c r="F75" s="40"/>
      <c r="G75" s="40"/>
      <c r="H75" s="40"/>
      <c r="I75" s="40"/>
      <c r="J75" s="41"/>
    </row>
    <row r="76" spans="1:16" ht="75" x14ac:dyDescent="0.25">
      <c r="A76" s="32" t="s">
        <v>42</v>
      </c>
      <c r="B76" s="39"/>
      <c r="C76" s="40"/>
      <c r="D76" s="40"/>
      <c r="E76" s="42" t="s">
        <v>115</v>
      </c>
      <c r="F76" s="40"/>
      <c r="G76" s="40"/>
      <c r="H76" s="40"/>
      <c r="I76" s="40"/>
      <c r="J76" s="41"/>
    </row>
    <row r="77" spans="1:16" ht="409.5" x14ac:dyDescent="0.25">
      <c r="A77" s="32" t="s">
        <v>44</v>
      </c>
      <c r="B77" s="39"/>
      <c r="C77" s="40"/>
      <c r="D77" s="40"/>
      <c r="E77" s="34" t="s">
        <v>116</v>
      </c>
      <c r="F77" s="40"/>
      <c r="G77" s="40"/>
      <c r="H77" s="40"/>
      <c r="I77" s="40"/>
      <c r="J77" s="41"/>
    </row>
    <row r="78" spans="1:16" x14ac:dyDescent="0.25">
      <c r="A78" s="26" t="s">
        <v>31</v>
      </c>
      <c r="B78" s="27"/>
      <c r="C78" s="28" t="s">
        <v>117</v>
      </c>
      <c r="D78" s="29"/>
      <c r="E78" s="26" t="s">
        <v>118</v>
      </c>
      <c r="F78" s="29"/>
      <c r="G78" s="29"/>
      <c r="H78" s="29"/>
      <c r="I78" s="30">
        <f>SUMIFS(I79:I90,A79:A90,"P")</f>
        <v>0</v>
      </c>
      <c r="J78" s="31"/>
    </row>
    <row r="79" spans="1:16" x14ac:dyDescent="0.25">
      <c r="A79" s="32" t="s">
        <v>34</v>
      </c>
      <c r="B79" s="32">
        <v>18</v>
      </c>
      <c r="C79" s="33" t="s">
        <v>119</v>
      </c>
      <c r="D79" s="32" t="s">
        <v>36</v>
      </c>
      <c r="E79" s="34" t="s">
        <v>120</v>
      </c>
      <c r="F79" s="35" t="s">
        <v>121</v>
      </c>
      <c r="G79" s="36">
        <v>2.5</v>
      </c>
      <c r="H79" s="37">
        <v>0</v>
      </c>
      <c r="I79" s="37">
        <f>ROUND(G79*H79,P4)</f>
        <v>0</v>
      </c>
      <c r="J79" s="35" t="s">
        <v>39</v>
      </c>
      <c r="O79" s="38">
        <f>I79*0.21</f>
        <v>0</v>
      </c>
      <c r="P79">
        <v>3</v>
      </c>
    </row>
    <row r="80" spans="1:16" x14ac:dyDescent="0.25">
      <c r="A80" s="32" t="s">
        <v>40</v>
      </c>
      <c r="B80" s="39"/>
      <c r="C80" s="40"/>
      <c r="D80" s="40"/>
      <c r="E80" s="43" t="s">
        <v>36</v>
      </c>
      <c r="F80" s="40"/>
      <c r="G80" s="40"/>
      <c r="H80" s="40"/>
      <c r="I80" s="40"/>
      <c r="J80" s="41"/>
    </row>
    <row r="81" spans="1:16" ht="30" x14ac:dyDescent="0.25">
      <c r="A81" s="32" t="s">
        <v>42</v>
      </c>
      <c r="B81" s="39"/>
      <c r="C81" s="40"/>
      <c r="D81" s="40"/>
      <c r="E81" s="42" t="s">
        <v>122</v>
      </c>
      <c r="F81" s="40"/>
      <c r="G81" s="40"/>
      <c r="H81" s="40"/>
      <c r="I81" s="40"/>
      <c r="J81" s="41"/>
    </row>
    <row r="82" spans="1:16" ht="120" x14ac:dyDescent="0.25">
      <c r="A82" s="32" t="s">
        <v>44</v>
      </c>
      <c r="B82" s="39"/>
      <c r="C82" s="40"/>
      <c r="D82" s="40"/>
      <c r="E82" s="34" t="s">
        <v>123</v>
      </c>
      <c r="F82" s="40"/>
      <c r="G82" s="40"/>
      <c r="H82" s="40"/>
      <c r="I82" s="40"/>
      <c r="J82" s="41"/>
    </row>
    <row r="83" spans="1:16" x14ac:dyDescent="0.25">
      <c r="A83" s="32" t="s">
        <v>34</v>
      </c>
      <c r="B83" s="32">
        <v>19</v>
      </c>
      <c r="C83" s="33" t="s">
        <v>124</v>
      </c>
      <c r="D83" s="32" t="s">
        <v>36</v>
      </c>
      <c r="E83" s="34" t="s">
        <v>125</v>
      </c>
      <c r="F83" s="35" t="s">
        <v>121</v>
      </c>
      <c r="G83" s="36">
        <v>2.5</v>
      </c>
      <c r="H83" s="37">
        <v>0</v>
      </c>
      <c r="I83" s="37">
        <f>ROUND(G83*H83,P4)</f>
        <v>0</v>
      </c>
      <c r="J83" s="35" t="s">
        <v>39</v>
      </c>
      <c r="O83" s="38">
        <f>I83*0.21</f>
        <v>0</v>
      </c>
      <c r="P83">
        <v>3</v>
      </c>
    </row>
    <row r="84" spans="1:16" x14ac:dyDescent="0.25">
      <c r="A84" s="32" t="s">
        <v>40</v>
      </c>
      <c r="B84" s="39"/>
      <c r="C84" s="40"/>
      <c r="D84" s="40"/>
      <c r="E84" s="43" t="s">
        <v>36</v>
      </c>
      <c r="F84" s="40"/>
      <c r="G84" s="40"/>
      <c r="H84" s="40"/>
      <c r="I84" s="40"/>
      <c r="J84" s="41"/>
    </row>
    <row r="85" spans="1:16" ht="30" x14ac:dyDescent="0.25">
      <c r="A85" s="32" t="s">
        <v>42</v>
      </c>
      <c r="B85" s="39"/>
      <c r="C85" s="40"/>
      <c r="D85" s="40"/>
      <c r="E85" s="42" t="s">
        <v>122</v>
      </c>
      <c r="F85" s="40"/>
      <c r="G85" s="40"/>
      <c r="H85" s="40"/>
      <c r="I85" s="40"/>
      <c r="J85" s="41"/>
    </row>
    <row r="86" spans="1:16" ht="195" x14ac:dyDescent="0.25">
      <c r="A86" s="32" t="s">
        <v>44</v>
      </c>
      <c r="B86" s="39"/>
      <c r="C86" s="40"/>
      <c r="D86" s="40"/>
      <c r="E86" s="34" t="s">
        <v>126</v>
      </c>
      <c r="F86" s="40"/>
      <c r="G86" s="40"/>
      <c r="H86" s="40"/>
      <c r="I86" s="40"/>
      <c r="J86" s="41"/>
    </row>
    <row r="87" spans="1:16" x14ac:dyDescent="0.25">
      <c r="A87" s="32" t="s">
        <v>34</v>
      </c>
      <c r="B87" s="32">
        <v>20</v>
      </c>
      <c r="C87" s="33" t="s">
        <v>127</v>
      </c>
      <c r="D87" s="32" t="s">
        <v>36</v>
      </c>
      <c r="E87" s="34" t="s">
        <v>128</v>
      </c>
      <c r="F87" s="35" t="s">
        <v>121</v>
      </c>
      <c r="G87" s="36">
        <v>3</v>
      </c>
      <c r="H87" s="37">
        <v>0</v>
      </c>
      <c r="I87" s="37">
        <f>ROUND(G87*H87,P4)</f>
        <v>0</v>
      </c>
      <c r="J87" s="35" t="s">
        <v>39</v>
      </c>
      <c r="O87" s="38">
        <f>I87*0.21</f>
        <v>0</v>
      </c>
      <c r="P87">
        <v>3</v>
      </c>
    </row>
    <row r="88" spans="1:16" x14ac:dyDescent="0.25">
      <c r="A88" s="32" t="s">
        <v>40</v>
      </c>
      <c r="B88" s="39"/>
      <c r="C88" s="40"/>
      <c r="D88" s="40"/>
      <c r="E88" s="34" t="s">
        <v>129</v>
      </c>
      <c r="F88" s="40"/>
      <c r="G88" s="40"/>
      <c r="H88" s="40"/>
      <c r="I88" s="40"/>
      <c r="J88" s="41"/>
    </row>
    <row r="89" spans="1:16" ht="30" x14ac:dyDescent="0.25">
      <c r="A89" s="32" t="s">
        <v>42</v>
      </c>
      <c r="B89" s="39"/>
      <c r="C89" s="40"/>
      <c r="D89" s="40"/>
      <c r="E89" s="42" t="s">
        <v>130</v>
      </c>
      <c r="F89" s="40"/>
      <c r="G89" s="40"/>
      <c r="H89" s="40"/>
      <c r="I89" s="40"/>
      <c r="J89" s="41"/>
    </row>
    <row r="90" spans="1:16" ht="165" x14ac:dyDescent="0.25">
      <c r="A90" s="32" t="s">
        <v>44</v>
      </c>
      <c r="B90" s="39"/>
      <c r="C90" s="40"/>
      <c r="D90" s="40"/>
      <c r="E90" s="34" t="s">
        <v>131</v>
      </c>
      <c r="F90" s="40"/>
      <c r="G90" s="40"/>
      <c r="H90" s="40"/>
      <c r="I90" s="40"/>
      <c r="J90" s="41"/>
    </row>
    <row r="91" spans="1:16" x14ac:dyDescent="0.25">
      <c r="A91" s="26" t="s">
        <v>31</v>
      </c>
      <c r="B91" s="27"/>
      <c r="C91" s="28" t="s">
        <v>132</v>
      </c>
      <c r="D91" s="29"/>
      <c r="E91" s="26" t="s">
        <v>133</v>
      </c>
      <c r="F91" s="29"/>
      <c r="G91" s="29"/>
      <c r="H91" s="29"/>
      <c r="I91" s="30">
        <f>SUMIFS(I92:I95,A92:A95,"P")</f>
        <v>0</v>
      </c>
      <c r="J91" s="31"/>
    </row>
    <row r="92" spans="1:16" ht="30" x14ac:dyDescent="0.25">
      <c r="A92" s="32" t="s">
        <v>34</v>
      </c>
      <c r="B92" s="32">
        <v>21</v>
      </c>
      <c r="C92" s="33" t="s">
        <v>134</v>
      </c>
      <c r="D92" s="32" t="s">
        <v>36</v>
      </c>
      <c r="E92" s="34" t="s">
        <v>135</v>
      </c>
      <c r="F92" s="35" t="s">
        <v>121</v>
      </c>
      <c r="G92" s="36">
        <v>48.439</v>
      </c>
      <c r="H92" s="37">
        <v>0</v>
      </c>
      <c r="I92" s="37">
        <f>ROUND(G92*H92,P4)</f>
        <v>0</v>
      </c>
      <c r="J92" s="35" t="s">
        <v>39</v>
      </c>
      <c r="O92" s="38">
        <f>I92*0.21</f>
        <v>0</v>
      </c>
      <c r="P92">
        <v>3</v>
      </c>
    </row>
    <row r="93" spans="1:16" x14ac:dyDescent="0.25">
      <c r="A93" s="32" t="s">
        <v>40</v>
      </c>
      <c r="B93" s="39"/>
      <c r="C93" s="40"/>
      <c r="D93" s="40"/>
      <c r="E93" s="43" t="s">
        <v>36</v>
      </c>
      <c r="F93" s="40"/>
      <c r="G93" s="40"/>
      <c r="H93" s="40"/>
      <c r="I93" s="40"/>
      <c r="J93" s="41"/>
    </row>
    <row r="94" spans="1:16" ht="60" x14ac:dyDescent="0.25">
      <c r="A94" s="32" t="s">
        <v>42</v>
      </c>
      <c r="B94" s="39"/>
      <c r="C94" s="40"/>
      <c r="D94" s="40"/>
      <c r="E94" s="42" t="s">
        <v>136</v>
      </c>
      <c r="F94" s="40"/>
      <c r="G94" s="40"/>
      <c r="H94" s="40"/>
      <c r="I94" s="40"/>
      <c r="J94" s="41"/>
    </row>
    <row r="95" spans="1:16" ht="135" x14ac:dyDescent="0.25">
      <c r="A95" s="32" t="s">
        <v>44</v>
      </c>
      <c r="B95" s="39"/>
      <c r="C95" s="40"/>
      <c r="D95" s="40"/>
      <c r="E95" s="34" t="s">
        <v>183</v>
      </c>
      <c r="F95" s="40"/>
      <c r="G95" s="40"/>
      <c r="H95" s="40"/>
      <c r="I95" s="40"/>
      <c r="J95" s="41"/>
    </row>
    <row r="96" spans="1:16" x14ac:dyDescent="0.25">
      <c r="A96" s="26" t="s">
        <v>31</v>
      </c>
      <c r="B96" s="27"/>
      <c r="C96" s="28" t="s">
        <v>137</v>
      </c>
      <c r="D96" s="29"/>
      <c r="E96" s="26" t="s">
        <v>138</v>
      </c>
      <c r="F96" s="29"/>
      <c r="G96" s="29"/>
      <c r="H96" s="29"/>
      <c r="I96" s="30">
        <f>SUMIFS(I97:I136,A97:A136,"P")</f>
        <v>0</v>
      </c>
      <c r="J96" s="31"/>
    </row>
    <row r="97" spans="1:16" ht="30" x14ac:dyDescent="0.25">
      <c r="A97" s="32" t="s">
        <v>34</v>
      </c>
      <c r="B97" s="32">
        <v>22</v>
      </c>
      <c r="C97" s="33" t="s">
        <v>139</v>
      </c>
      <c r="D97" s="32" t="s">
        <v>36</v>
      </c>
      <c r="E97" s="34" t="s">
        <v>140</v>
      </c>
      <c r="F97" s="35" t="s">
        <v>101</v>
      </c>
      <c r="G97" s="36">
        <v>2.5</v>
      </c>
      <c r="H97" s="37">
        <v>0</v>
      </c>
      <c r="I97" s="37">
        <f>ROUND(G97*H97,P4)</f>
        <v>0</v>
      </c>
      <c r="J97" s="35" t="s">
        <v>39</v>
      </c>
      <c r="O97" s="38">
        <f>I97*0.21</f>
        <v>0</v>
      </c>
      <c r="P97">
        <v>3</v>
      </c>
    </row>
    <row r="98" spans="1:16" x14ac:dyDescent="0.25">
      <c r="A98" s="32" t="s">
        <v>40</v>
      </c>
      <c r="B98" s="39"/>
      <c r="C98" s="40"/>
      <c r="D98" s="40"/>
      <c r="E98" s="34" t="s">
        <v>141</v>
      </c>
      <c r="F98" s="40"/>
      <c r="G98" s="40"/>
      <c r="H98" s="40"/>
      <c r="I98" s="40"/>
      <c r="J98" s="41"/>
    </row>
    <row r="99" spans="1:16" ht="30" x14ac:dyDescent="0.25">
      <c r="A99" s="32" t="s">
        <v>42</v>
      </c>
      <c r="B99" s="39"/>
      <c r="C99" s="40"/>
      <c r="D99" s="40"/>
      <c r="E99" s="42" t="s">
        <v>142</v>
      </c>
      <c r="F99" s="40"/>
      <c r="G99" s="40"/>
      <c r="H99" s="40"/>
      <c r="I99" s="40"/>
      <c r="J99" s="41"/>
    </row>
    <row r="100" spans="1:16" ht="90" x14ac:dyDescent="0.25">
      <c r="A100" s="32" t="s">
        <v>44</v>
      </c>
      <c r="B100" s="39"/>
      <c r="C100" s="40"/>
      <c r="D100" s="40"/>
      <c r="E100" s="34" t="s">
        <v>143</v>
      </c>
      <c r="F100" s="40"/>
      <c r="G100" s="40"/>
      <c r="H100" s="40"/>
      <c r="I100" s="40"/>
      <c r="J100" s="41"/>
    </row>
    <row r="101" spans="1:16" x14ac:dyDescent="0.25">
      <c r="A101" s="32" t="s">
        <v>34</v>
      </c>
      <c r="B101" s="32">
        <v>23</v>
      </c>
      <c r="C101" s="33" t="s">
        <v>144</v>
      </c>
      <c r="D101" s="32" t="s">
        <v>36</v>
      </c>
      <c r="E101" s="34" t="s">
        <v>145</v>
      </c>
      <c r="F101" s="35" t="s">
        <v>101</v>
      </c>
      <c r="G101" s="36">
        <v>2.5</v>
      </c>
      <c r="H101" s="37">
        <v>0</v>
      </c>
      <c r="I101" s="37">
        <f>ROUND(G101*H101,P4)</f>
        <v>0</v>
      </c>
      <c r="J101" s="35" t="s">
        <v>39</v>
      </c>
      <c r="O101" s="38">
        <f>I101*0.21</f>
        <v>0</v>
      </c>
      <c r="P101">
        <v>3</v>
      </c>
    </row>
    <row r="102" spans="1:16" x14ac:dyDescent="0.25">
      <c r="A102" s="32" t="s">
        <v>40</v>
      </c>
      <c r="B102" s="39"/>
      <c r="C102" s="40"/>
      <c r="D102" s="40"/>
      <c r="E102" s="34" t="s">
        <v>129</v>
      </c>
      <c r="F102" s="40"/>
      <c r="G102" s="40"/>
      <c r="H102" s="40"/>
      <c r="I102" s="40"/>
      <c r="J102" s="41"/>
    </row>
    <row r="103" spans="1:16" ht="30" x14ac:dyDescent="0.25">
      <c r="A103" s="32" t="s">
        <v>42</v>
      </c>
      <c r="B103" s="39"/>
      <c r="C103" s="40"/>
      <c r="D103" s="40"/>
      <c r="E103" s="42" t="s">
        <v>146</v>
      </c>
      <c r="F103" s="40"/>
      <c r="G103" s="40"/>
      <c r="H103" s="40"/>
      <c r="I103" s="40"/>
      <c r="J103" s="41"/>
    </row>
    <row r="104" spans="1:16" ht="75" x14ac:dyDescent="0.25">
      <c r="A104" s="32" t="s">
        <v>44</v>
      </c>
      <c r="B104" s="39"/>
      <c r="C104" s="40"/>
      <c r="D104" s="40"/>
      <c r="E104" s="34" t="s">
        <v>147</v>
      </c>
      <c r="F104" s="40"/>
      <c r="G104" s="40"/>
      <c r="H104" s="40"/>
      <c r="I104" s="40"/>
      <c r="J104" s="41"/>
    </row>
    <row r="105" spans="1:16" x14ac:dyDescent="0.25">
      <c r="A105" s="32" t="s">
        <v>34</v>
      </c>
      <c r="B105" s="32">
        <v>24</v>
      </c>
      <c r="C105" s="33" t="s">
        <v>148</v>
      </c>
      <c r="D105" s="32" t="s">
        <v>36</v>
      </c>
      <c r="E105" s="34" t="s">
        <v>149</v>
      </c>
      <c r="F105" s="35" t="s">
        <v>101</v>
      </c>
      <c r="G105" s="36">
        <v>6</v>
      </c>
      <c r="H105" s="37">
        <v>0</v>
      </c>
      <c r="I105" s="37">
        <f>ROUND(G105*H105,P4)</f>
        <v>0</v>
      </c>
      <c r="J105" s="35" t="s">
        <v>39</v>
      </c>
      <c r="O105" s="38">
        <f>I105*0.21</f>
        <v>0</v>
      </c>
      <c r="P105">
        <v>3</v>
      </c>
    </row>
    <row r="106" spans="1:16" x14ac:dyDescent="0.25">
      <c r="A106" s="32" t="s">
        <v>40</v>
      </c>
      <c r="B106" s="39"/>
      <c r="C106" s="40"/>
      <c r="D106" s="40"/>
      <c r="E106" s="43" t="s">
        <v>36</v>
      </c>
      <c r="F106" s="40"/>
      <c r="G106" s="40"/>
      <c r="H106" s="40"/>
      <c r="I106" s="40"/>
      <c r="J106" s="41"/>
    </row>
    <row r="107" spans="1:16" ht="30" x14ac:dyDescent="0.25">
      <c r="A107" s="32" t="s">
        <v>42</v>
      </c>
      <c r="B107" s="39"/>
      <c r="C107" s="40"/>
      <c r="D107" s="40"/>
      <c r="E107" s="42" t="s">
        <v>150</v>
      </c>
      <c r="F107" s="40"/>
      <c r="G107" s="40"/>
      <c r="H107" s="40"/>
      <c r="I107" s="40"/>
      <c r="J107" s="41"/>
    </row>
    <row r="108" spans="1:16" ht="75" x14ac:dyDescent="0.25">
      <c r="A108" s="32" t="s">
        <v>44</v>
      </c>
      <c r="B108" s="39"/>
      <c r="C108" s="40"/>
      <c r="D108" s="40"/>
      <c r="E108" s="34" t="s">
        <v>151</v>
      </c>
      <c r="F108" s="40"/>
      <c r="G108" s="40"/>
      <c r="H108" s="40"/>
      <c r="I108" s="40"/>
      <c r="J108" s="41"/>
    </row>
    <row r="109" spans="1:16" x14ac:dyDescent="0.25">
      <c r="A109" s="32" t="s">
        <v>34</v>
      </c>
      <c r="B109" s="32">
        <v>25</v>
      </c>
      <c r="C109" s="33" t="s">
        <v>152</v>
      </c>
      <c r="D109" s="32" t="s">
        <v>36</v>
      </c>
      <c r="E109" s="34" t="s">
        <v>153</v>
      </c>
      <c r="F109" s="35" t="s">
        <v>101</v>
      </c>
      <c r="G109" s="36">
        <v>3.14</v>
      </c>
      <c r="H109" s="37">
        <v>0</v>
      </c>
      <c r="I109" s="37">
        <f>ROUND(G109*H109,P4)</f>
        <v>0</v>
      </c>
      <c r="J109" s="35" t="s">
        <v>39</v>
      </c>
      <c r="O109" s="38">
        <f>I109*0.21</f>
        <v>0</v>
      </c>
      <c r="P109">
        <v>3</v>
      </c>
    </row>
    <row r="110" spans="1:16" ht="30" x14ac:dyDescent="0.25">
      <c r="A110" s="32" t="s">
        <v>40</v>
      </c>
      <c r="B110" s="39"/>
      <c r="C110" s="40"/>
      <c r="D110" s="40"/>
      <c r="E110" s="34" t="s">
        <v>154</v>
      </c>
      <c r="F110" s="40"/>
      <c r="G110" s="40"/>
      <c r="H110" s="40"/>
      <c r="I110" s="40"/>
      <c r="J110" s="41"/>
    </row>
    <row r="111" spans="1:16" ht="30" x14ac:dyDescent="0.25">
      <c r="A111" s="32" t="s">
        <v>42</v>
      </c>
      <c r="B111" s="39"/>
      <c r="C111" s="40"/>
      <c r="D111" s="40"/>
      <c r="E111" s="42" t="s">
        <v>155</v>
      </c>
      <c r="F111" s="40"/>
      <c r="G111" s="40"/>
      <c r="H111" s="40"/>
      <c r="I111" s="40"/>
      <c r="J111" s="41"/>
    </row>
    <row r="112" spans="1:16" ht="75" x14ac:dyDescent="0.25">
      <c r="A112" s="32" t="s">
        <v>44</v>
      </c>
      <c r="B112" s="39"/>
      <c r="C112" s="40"/>
      <c r="D112" s="40"/>
      <c r="E112" s="34" t="s">
        <v>156</v>
      </c>
      <c r="F112" s="40"/>
      <c r="G112" s="40"/>
      <c r="H112" s="40"/>
      <c r="I112" s="40"/>
      <c r="J112" s="41"/>
    </row>
    <row r="113" spans="1:16" x14ac:dyDescent="0.25">
      <c r="A113" s="32" t="s">
        <v>34</v>
      </c>
      <c r="B113" s="32">
        <v>26</v>
      </c>
      <c r="C113" s="33" t="s">
        <v>157</v>
      </c>
      <c r="D113" s="32" t="s">
        <v>36</v>
      </c>
      <c r="E113" s="34" t="s">
        <v>158</v>
      </c>
      <c r="F113" s="35" t="s">
        <v>101</v>
      </c>
      <c r="G113" s="36">
        <v>7</v>
      </c>
      <c r="H113" s="37">
        <v>0</v>
      </c>
      <c r="I113" s="37">
        <f>ROUND(G113*H113,P4)</f>
        <v>0</v>
      </c>
      <c r="J113" s="35" t="s">
        <v>39</v>
      </c>
      <c r="O113" s="38">
        <f>I113*0.21</f>
        <v>0</v>
      </c>
      <c r="P113">
        <v>3</v>
      </c>
    </row>
    <row r="114" spans="1:16" x14ac:dyDescent="0.25">
      <c r="A114" s="32" t="s">
        <v>40</v>
      </c>
      <c r="B114" s="39"/>
      <c r="C114" s="40"/>
      <c r="D114" s="40"/>
      <c r="E114" s="34" t="s">
        <v>159</v>
      </c>
      <c r="F114" s="40"/>
      <c r="G114" s="40"/>
      <c r="H114" s="40"/>
      <c r="I114" s="40"/>
      <c r="J114" s="41"/>
    </row>
    <row r="115" spans="1:16" x14ac:dyDescent="0.25">
      <c r="A115" s="32" t="s">
        <v>42</v>
      </c>
      <c r="B115" s="39"/>
      <c r="C115" s="40"/>
      <c r="D115" s="40"/>
      <c r="E115" s="42" t="s">
        <v>160</v>
      </c>
      <c r="F115" s="40"/>
      <c r="G115" s="40"/>
      <c r="H115" s="40"/>
      <c r="I115" s="40"/>
      <c r="J115" s="41"/>
    </row>
    <row r="116" spans="1:16" ht="90" x14ac:dyDescent="0.25">
      <c r="A116" s="32" t="s">
        <v>44</v>
      </c>
      <c r="B116" s="39"/>
      <c r="C116" s="40"/>
      <c r="D116" s="40"/>
      <c r="E116" s="34" t="s">
        <v>161</v>
      </c>
      <c r="F116" s="40"/>
      <c r="G116" s="40"/>
      <c r="H116" s="40"/>
      <c r="I116" s="40"/>
      <c r="J116" s="41"/>
    </row>
    <row r="117" spans="1:16" x14ac:dyDescent="0.25">
      <c r="A117" s="32" t="s">
        <v>34</v>
      </c>
      <c r="B117" s="32">
        <v>27</v>
      </c>
      <c r="C117" s="33" t="s">
        <v>162</v>
      </c>
      <c r="D117" s="32" t="s">
        <v>36</v>
      </c>
      <c r="E117" s="34" t="s">
        <v>163</v>
      </c>
      <c r="F117" s="35" t="s">
        <v>121</v>
      </c>
      <c r="G117" s="36">
        <v>27.5</v>
      </c>
      <c r="H117" s="37">
        <v>0</v>
      </c>
      <c r="I117" s="37">
        <f>ROUND(G117*H117,P4)</f>
        <v>0</v>
      </c>
      <c r="J117" s="35" t="s">
        <v>39</v>
      </c>
      <c r="O117" s="38">
        <f>I117*0.21</f>
        <v>0</v>
      </c>
      <c r="P117">
        <v>3</v>
      </c>
    </row>
    <row r="118" spans="1:16" ht="75" x14ac:dyDescent="0.25">
      <c r="A118" s="32" t="s">
        <v>40</v>
      </c>
      <c r="B118" s="39"/>
      <c r="C118" s="40"/>
      <c r="D118" s="40"/>
      <c r="E118" s="34" t="s">
        <v>164</v>
      </c>
      <c r="F118" s="40"/>
      <c r="G118" s="40"/>
      <c r="H118" s="40"/>
      <c r="I118" s="40"/>
      <c r="J118" s="41"/>
    </row>
    <row r="119" spans="1:16" ht="30" x14ac:dyDescent="0.25">
      <c r="A119" s="32" t="s">
        <v>42</v>
      </c>
      <c r="B119" s="39"/>
      <c r="C119" s="40"/>
      <c r="D119" s="40"/>
      <c r="E119" s="42" t="s">
        <v>165</v>
      </c>
      <c r="F119" s="40"/>
      <c r="G119" s="40"/>
      <c r="H119" s="40"/>
      <c r="I119" s="40"/>
      <c r="J119" s="41"/>
    </row>
    <row r="120" spans="1:16" ht="120" x14ac:dyDescent="0.25">
      <c r="A120" s="32" t="s">
        <v>44</v>
      </c>
      <c r="B120" s="39"/>
      <c r="C120" s="40"/>
      <c r="D120" s="40"/>
      <c r="E120" s="34" t="s">
        <v>166</v>
      </c>
      <c r="F120" s="40"/>
      <c r="G120" s="40"/>
      <c r="H120" s="40"/>
      <c r="I120" s="40"/>
      <c r="J120" s="41"/>
    </row>
    <row r="121" spans="1:16" x14ac:dyDescent="0.25">
      <c r="A121" s="32" t="s">
        <v>34</v>
      </c>
      <c r="B121" s="32">
        <v>28</v>
      </c>
      <c r="C121" s="33" t="s">
        <v>167</v>
      </c>
      <c r="D121" s="32" t="s">
        <v>36</v>
      </c>
      <c r="E121" s="34" t="s">
        <v>168</v>
      </c>
      <c r="F121" s="35" t="s">
        <v>169</v>
      </c>
      <c r="G121" s="36">
        <v>270</v>
      </c>
      <c r="H121" s="37">
        <v>0</v>
      </c>
      <c r="I121" s="37">
        <f>ROUND(G121*H121,P4)</f>
        <v>0</v>
      </c>
      <c r="J121" s="35" t="s">
        <v>39</v>
      </c>
      <c r="O121" s="38">
        <f>I121*0.21</f>
        <v>0</v>
      </c>
      <c r="P121">
        <v>3</v>
      </c>
    </row>
    <row r="122" spans="1:16" x14ac:dyDescent="0.25">
      <c r="A122" s="32" t="s">
        <v>40</v>
      </c>
      <c r="B122" s="39"/>
      <c r="C122" s="40"/>
      <c r="D122" s="40"/>
      <c r="E122" s="43" t="s">
        <v>36</v>
      </c>
      <c r="F122" s="40"/>
      <c r="G122" s="40"/>
      <c r="H122" s="40"/>
      <c r="I122" s="40"/>
      <c r="J122" s="41"/>
    </row>
    <row r="123" spans="1:16" ht="30" x14ac:dyDescent="0.25">
      <c r="A123" s="32" t="s">
        <v>42</v>
      </c>
      <c r="B123" s="39"/>
      <c r="C123" s="40"/>
      <c r="D123" s="40"/>
      <c r="E123" s="42" t="s">
        <v>170</v>
      </c>
      <c r="F123" s="40"/>
      <c r="G123" s="40"/>
      <c r="H123" s="40"/>
      <c r="I123" s="40"/>
      <c r="J123" s="41"/>
    </row>
    <row r="124" spans="1:16" ht="409.5" x14ac:dyDescent="0.25">
      <c r="A124" s="32" t="s">
        <v>44</v>
      </c>
      <c r="B124" s="39"/>
      <c r="C124" s="40"/>
      <c r="D124" s="40"/>
      <c r="E124" s="34" t="s">
        <v>171</v>
      </c>
      <c r="F124" s="40"/>
      <c r="G124" s="40"/>
      <c r="H124" s="40"/>
      <c r="I124" s="40"/>
      <c r="J124" s="41"/>
    </row>
    <row r="125" spans="1:16" x14ac:dyDescent="0.25">
      <c r="A125" s="32" t="s">
        <v>34</v>
      </c>
      <c r="B125" s="32">
        <v>29</v>
      </c>
      <c r="C125" s="33" t="s">
        <v>172</v>
      </c>
      <c r="D125" s="32" t="s">
        <v>36</v>
      </c>
      <c r="E125" s="34" t="s">
        <v>184</v>
      </c>
      <c r="F125" s="35" t="s">
        <v>121</v>
      </c>
      <c r="G125" s="36">
        <v>48.439</v>
      </c>
      <c r="H125" s="37">
        <v>0</v>
      </c>
      <c r="I125" s="37">
        <f>ROUND(G125*H125,P4)</f>
        <v>0</v>
      </c>
      <c r="J125" s="35" t="s">
        <v>39</v>
      </c>
      <c r="O125" s="38">
        <f>I125*0.21</f>
        <v>0</v>
      </c>
      <c r="P125">
        <v>3</v>
      </c>
    </row>
    <row r="126" spans="1:16" x14ac:dyDescent="0.25">
      <c r="A126" s="32" t="s">
        <v>40</v>
      </c>
      <c r="B126" s="39"/>
      <c r="C126" s="40"/>
      <c r="D126" s="40"/>
      <c r="E126" s="43" t="s">
        <v>36</v>
      </c>
      <c r="F126" s="40"/>
      <c r="G126" s="40"/>
      <c r="H126" s="40"/>
      <c r="I126" s="40"/>
      <c r="J126" s="41"/>
    </row>
    <row r="127" spans="1:16" ht="30" x14ac:dyDescent="0.25">
      <c r="A127" s="32" t="s">
        <v>42</v>
      </c>
      <c r="B127" s="39"/>
      <c r="C127" s="40"/>
      <c r="D127" s="40"/>
      <c r="E127" s="42" t="s">
        <v>173</v>
      </c>
      <c r="F127" s="40"/>
      <c r="G127" s="40"/>
      <c r="H127" s="40"/>
      <c r="I127" s="40"/>
      <c r="J127" s="41"/>
    </row>
    <row r="128" spans="1:16" ht="75" x14ac:dyDescent="0.25">
      <c r="A128" s="32" t="s">
        <v>44</v>
      </c>
      <c r="B128" s="39"/>
      <c r="C128" s="40"/>
      <c r="D128" s="40"/>
      <c r="E128" s="34" t="s">
        <v>174</v>
      </c>
      <c r="F128" s="40"/>
      <c r="G128" s="40"/>
      <c r="H128" s="40"/>
      <c r="I128" s="40"/>
      <c r="J128" s="41"/>
    </row>
    <row r="129" spans="1:16" x14ac:dyDescent="0.25">
      <c r="A129" s="32" t="s">
        <v>34</v>
      </c>
      <c r="B129" s="32">
        <v>30</v>
      </c>
      <c r="C129" s="33" t="s">
        <v>175</v>
      </c>
      <c r="D129" s="32" t="s">
        <v>36</v>
      </c>
      <c r="E129" s="34" t="s">
        <v>176</v>
      </c>
      <c r="F129" s="35" t="s">
        <v>38</v>
      </c>
      <c r="G129" s="36">
        <v>0.314</v>
      </c>
      <c r="H129" s="37">
        <v>0</v>
      </c>
      <c r="I129" s="37">
        <f>ROUND(G129*H129,P4)</f>
        <v>0</v>
      </c>
      <c r="J129" s="35" t="s">
        <v>39</v>
      </c>
      <c r="O129" s="38">
        <f>I129*0.21</f>
        <v>0</v>
      </c>
      <c r="P129">
        <v>3</v>
      </c>
    </row>
    <row r="130" spans="1:16" x14ac:dyDescent="0.25">
      <c r="A130" s="32" t="s">
        <v>40</v>
      </c>
      <c r="B130" s="39"/>
      <c r="C130" s="40"/>
      <c r="D130" s="40"/>
      <c r="E130" s="34" t="s">
        <v>96</v>
      </c>
      <c r="F130" s="40"/>
      <c r="G130" s="40"/>
      <c r="H130" s="40"/>
      <c r="I130" s="40"/>
      <c r="J130" s="41"/>
    </row>
    <row r="131" spans="1:16" ht="30" x14ac:dyDescent="0.25">
      <c r="A131" s="32" t="s">
        <v>42</v>
      </c>
      <c r="B131" s="39"/>
      <c r="C131" s="40"/>
      <c r="D131" s="40"/>
      <c r="E131" s="42" t="s">
        <v>177</v>
      </c>
      <c r="F131" s="40"/>
      <c r="G131" s="40"/>
      <c r="H131" s="40"/>
      <c r="I131" s="40"/>
      <c r="J131" s="41"/>
    </row>
    <row r="132" spans="1:16" ht="180" x14ac:dyDescent="0.25">
      <c r="A132" s="32" t="s">
        <v>44</v>
      </c>
      <c r="B132" s="39"/>
      <c r="C132" s="40"/>
      <c r="D132" s="40"/>
      <c r="E132" s="34" t="s">
        <v>178</v>
      </c>
      <c r="F132" s="40"/>
      <c r="G132" s="40"/>
      <c r="H132" s="40"/>
      <c r="I132" s="40"/>
      <c r="J132" s="41"/>
    </row>
    <row r="133" spans="1:16" x14ac:dyDescent="0.25">
      <c r="A133" s="32" t="s">
        <v>34</v>
      </c>
      <c r="B133" s="32">
        <v>31</v>
      </c>
      <c r="C133" s="33" t="s">
        <v>179</v>
      </c>
      <c r="D133" s="32" t="s">
        <v>36</v>
      </c>
      <c r="E133" s="34" t="s">
        <v>180</v>
      </c>
      <c r="F133" s="35" t="s">
        <v>38</v>
      </c>
      <c r="G133" s="36">
        <v>1.65</v>
      </c>
      <c r="H133" s="37">
        <v>0</v>
      </c>
      <c r="I133" s="37">
        <f>ROUND(G133*H133,P4)</f>
        <v>0</v>
      </c>
      <c r="J133" s="35" t="s">
        <v>39</v>
      </c>
      <c r="O133" s="38">
        <f>I133*0.21</f>
        <v>0</v>
      </c>
      <c r="P133">
        <v>3</v>
      </c>
    </row>
    <row r="134" spans="1:16" x14ac:dyDescent="0.25">
      <c r="A134" s="32" t="s">
        <v>40</v>
      </c>
      <c r="B134" s="39"/>
      <c r="C134" s="40"/>
      <c r="D134" s="40"/>
      <c r="E134" s="34" t="s">
        <v>181</v>
      </c>
      <c r="F134" s="40"/>
      <c r="G134" s="40"/>
      <c r="H134" s="40"/>
      <c r="I134" s="40"/>
      <c r="J134" s="41"/>
    </row>
    <row r="135" spans="1:16" ht="30" x14ac:dyDescent="0.25">
      <c r="A135" s="32" t="s">
        <v>42</v>
      </c>
      <c r="B135" s="39"/>
      <c r="C135" s="40"/>
      <c r="D135" s="40"/>
      <c r="E135" s="42" t="s">
        <v>182</v>
      </c>
      <c r="F135" s="40"/>
      <c r="G135" s="40"/>
      <c r="H135" s="40"/>
      <c r="I135" s="40"/>
      <c r="J135" s="41"/>
    </row>
    <row r="136" spans="1:16" ht="180" x14ac:dyDescent="0.25">
      <c r="A136" s="32" t="s">
        <v>44</v>
      </c>
      <c r="B136" s="44"/>
      <c r="C136" s="45"/>
      <c r="D136" s="45"/>
      <c r="E136" s="34" t="s">
        <v>178</v>
      </c>
      <c r="F136" s="45"/>
      <c r="G136" s="45"/>
      <c r="H136" s="45"/>
      <c r="I136" s="45"/>
      <c r="J136" s="46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SO 201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Čičák</dc:creator>
  <cp:lastModifiedBy>Vídeňský Jaromír</cp:lastModifiedBy>
  <dcterms:created xsi:type="dcterms:W3CDTF">2026-01-04T14:39:05Z</dcterms:created>
  <dcterms:modified xsi:type="dcterms:W3CDTF">2026-01-28T11:46:18Z</dcterms:modified>
</cp:coreProperties>
</file>