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17895" windowHeight="13230" firstSheet="2" activeTab="3"/>
  </bookViews>
  <sheets>
    <sheet name="Rekapitulace stavby" sheetId="1" r:id="rId1"/>
    <sheet name="01a - Silnoproud - dodávka" sheetId="2" r:id="rId2"/>
    <sheet name="01b - Siilnoproud - montáž" sheetId="3" r:id="rId3"/>
    <sheet name="02a - Slaboproud - dodávka" sheetId="4" r:id="rId4"/>
    <sheet name="02b - Slaboproud - montáž" sheetId="5" r:id="rId5"/>
    <sheet name="03 - Venkovní kabelové ro..." sheetId="6" r:id="rId6"/>
  </sheets>
  <definedNames>
    <definedName name="_xlnm._FilterDatabase" localSheetId="1" hidden="1">'01a - Silnoproud - dodávka'!$C$120:$L$424</definedName>
    <definedName name="_xlnm._FilterDatabase" localSheetId="2" hidden="1">'01b - Siilnoproud - montáž'!$C$121:$L$438</definedName>
    <definedName name="_xlnm._FilterDatabase" localSheetId="3" hidden="1">'02a - Slaboproud - dodávka'!$C$120:$L$201</definedName>
    <definedName name="_xlnm._FilterDatabase" localSheetId="4" hidden="1">'02b - Slaboproud - montáž'!$C$121:$L$213</definedName>
    <definedName name="_xlnm._FilterDatabase" localSheetId="5" hidden="1">'03 - Venkovní kabelové ro...'!$C$118:$L$260</definedName>
    <definedName name="_xlnm.Print_Titles" localSheetId="1">'01a - Silnoproud - dodávka'!$120:$120</definedName>
    <definedName name="_xlnm.Print_Titles" localSheetId="2">'01b - Siilnoproud - montáž'!$121:$121</definedName>
    <definedName name="_xlnm.Print_Titles" localSheetId="3">'02a - Slaboproud - dodávka'!$120:$120</definedName>
    <definedName name="_xlnm.Print_Titles" localSheetId="4">'02b - Slaboproud - montáž'!$121:$121</definedName>
    <definedName name="_xlnm.Print_Titles" localSheetId="5">'03 - Venkovní kabelové ro...'!$118:$118</definedName>
    <definedName name="_xlnm.Print_Titles" localSheetId="0">'Rekapitulace stavby'!$92:$92</definedName>
    <definedName name="_xlnm.Print_Area" localSheetId="1">'01a - Silnoproud - dodávka'!$C$4:$K$76,'01a - Silnoproud - dodávka'!$C$82:$K$102,'01a - Silnoproud - dodávka'!$C$108:$L$424</definedName>
    <definedName name="_xlnm.Print_Area" localSheetId="2">'01b - Siilnoproud - montáž'!$C$4:$K$76,'01b - Siilnoproud - montáž'!$C$82:$K$103,'01b - Siilnoproud - montáž'!$C$109:$L$438</definedName>
    <definedName name="_xlnm.Print_Area" localSheetId="3">'02a - Slaboproud - dodávka'!$C$4:$K$76,'02a - Slaboproud - dodávka'!$C$82:$K$102,'02a - Slaboproud - dodávka'!$C$108:$L$201</definedName>
    <definedName name="_xlnm.Print_Area" localSheetId="4">'02b - Slaboproud - montáž'!$C$4:$K$76,'02b - Slaboproud - montáž'!$C$82:$K$103,'02b - Slaboproud - montáž'!$C$109:$L$213</definedName>
    <definedName name="_xlnm.Print_Area" localSheetId="5">'03 - Venkovní kabelové ro...'!$C$4:$K$76,'03 - Venkovní kabelové ro...'!$C$82:$K$100,'03 - Venkovní kabelové ro...'!$C$106:$L$260</definedName>
    <definedName name="_xlnm.Print_Area" localSheetId="0">'Rekapitulace stavby'!$D$4:$AO$76,'Rekapitulace stavby'!$C$82:$AQ$100</definedName>
  </definedNames>
  <calcPr calcId="145621"/>
</workbook>
</file>

<file path=xl/calcChain.xml><?xml version="1.0" encoding="utf-8"?>
<calcChain xmlns="http://schemas.openxmlformats.org/spreadsheetml/2006/main">
  <c r="K39" i="6" l="1"/>
  <c r="K38" i="6"/>
  <c r="BA99" i="1"/>
  <c r="K37" i="6"/>
  <c r="AZ99" i="1"/>
  <c r="BI259" i="6"/>
  <c r="BH259" i="6"/>
  <c r="BG259" i="6"/>
  <c r="BF259" i="6"/>
  <c r="R259" i="6"/>
  <c r="Q259" i="6"/>
  <c r="X259" i="6"/>
  <c r="V259" i="6"/>
  <c r="T259" i="6"/>
  <c r="P259" i="6"/>
  <c r="K259" i="6" s="1"/>
  <c r="BE259" i="6" s="1"/>
  <c r="BI254" i="6"/>
  <c r="BH254" i="6"/>
  <c r="BG254" i="6"/>
  <c r="BF254" i="6"/>
  <c r="R254" i="6"/>
  <c r="Q254" i="6"/>
  <c r="X254" i="6"/>
  <c r="V254" i="6"/>
  <c r="T254" i="6"/>
  <c r="P254" i="6"/>
  <c r="BK254" i="6" s="1"/>
  <c r="K254" i="6"/>
  <c r="BE254" i="6"/>
  <c r="BI249" i="6"/>
  <c r="BH249" i="6"/>
  <c r="BG249" i="6"/>
  <c r="BF249" i="6"/>
  <c r="R249" i="6"/>
  <c r="Q249" i="6"/>
  <c r="X249" i="6"/>
  <c r="V249" i="6"/>
  <c r="T249" i="6"/>
  <c r="P249" i="6"/>
  <c r="BK249" i="6" s="1"/>
  <c r="K249" i="6"/>
  <c r="BE249" i="6" s="1"/>
  <c r="BI244" i="6"/>
  <c r="BH244" i="6"/>
  <c r="BG244" i="6"/>
  <c r="BF244" i="6"/>
  <c r="R244" i="6"/>
  <c r="Q244" i="6"/>
  <c r="X244" i="6"/>
  <c r="V244" i="6"/>
  <c r="T244" i="6"/>
  <c r="P244" i="6"/>
  <c r="K244" i="6" s="1"/>
  <c r="BE244" i="6" s="1"/>
  <c r="BK244" i="6"/>
  <c r="BI239" i="6"/>
  <c r="BH239" i="6"/>
  <c r="BG239" i="6"/>
  <c r="BF239" i="6"/>
  <c r="R239" i="6"/>
  <c r="Q239" i="6"/>
  <c r="X239" i="6"/>
  <c r="V239" i="6"/>
  <c r="T239" i="6"/>
  <c r="P239" i="6"/>
  <c r="K239" i="6" s="1"/>
  <c r="BE239" i="6" s="1"/>
  <c r="BI237" i="6"/>
  <c r="BH237" i="6"/>
  <c r="BG237" i="6"/>
  <c r="BF237" i="6"/>
  <c r="R237" i="6"/>
  <c r="Q237" i="6"/>
  <c r="X237" i="6"/>
  <c r="V237" i="6"/>
  <c r="T237" i="6"/>
  <c r="P237" i="6"/>
  <c r="BK237" i="6"/>
  <c r="K237" i="6"/>
  <c r="BE237" i="6"/>
  <c r="BI232" i="6"/>
  <c r="BH232" i="6"/>
  <c r="BG232" i="6"/>
  <c r="BF232" i="6"/>
  <c r="R232" i="6"/>
  <c r="Q232" i="6"/>
  <c r="X232" i="6"/>
  <c r="V232" i="6"/>
  <c r="T232" i="6"/>
  <c r="P232" i="6"/>
  <c r="BK232" i="6" s="1"/>
  <c r="K232" i="6"/>
  <c r="BE232" i="6" s="1"/>
  <c r="BI227" i="6"/>
  <c r="BH227" i="6"/>
  <c r="BG227" i="6"/>
  <c r="BF227" i="6"/>
  <c r="R227" i="6"/>
  <c r="Q227" i="6"/>
  <c r="X227" i="6"/>
  <c r="V227" i="6"/>
  <c r="T227" i="6"/>
  <c r="P227" i="6"/>
  <c r="K227" i="6" s="1"/>
  <c r="BE227" i="6" s="1"/>
  <c r="BK227" i="6"/>
  <c r="BI222" i="6"/>
  <c r="BH222" i="6"/>
  <c r="BG222" i="6"/>
  <c r="BF222" i="6"/>
  <c r="R222" i="6"/>
  <c r="Q222" i="6"/>
  <c r="X222" i="6"/>
  <c r="V222" i="6"/>
  <c r="T222" i="6"/>
  <c r="P222" i="6"/>
  <c r="K222" i="6" s="1"/>
  <c r="BE222" i="6" s="1"/>
  <c r="BI217" i="6"/>
  <c r="BH217" i="6"/>
  <c r="BG217" i="6"/>
  <c r="BF217" i="6"/>
  <c r="R217" i="6"/>
  <c r="Q217" i="6"/>
  <c r="X217" i="6"/>
  <c r="V217" i="6"/>
  <c r="T217" i="6"/>
  <c r="P217" i="6"/>
  <c r="BK217" i="6"/>
  <c r="K217" i="6"/>
  <c r="BE217" i="6"/>
  <c r="BI212" i="6"/>
  <c r="BH212" i="6"/>
  <c r="BG212" i="6"/>
  <c r="BF212" i="6"/>
  <c r="R212" i="6"/>
  <c r="Q212" i="6"/>
  <c r="X212" i="6"/>
  <c r="V212" i="6"/>
  <c r="T212" i="6"/>
  <c r="P212" i="6"/>
  <c r="BK212" i="6" s="1"/>
  <c r="K212" i="6"/>
  <c r="BE212" i="6" s="1"/>
  <c r="BI207" i="6"/>
  <c r="BH207" i="6"/>
  <c r="BG207" i="6"/>
  <c r="BF207" i="6"/>
  <c r="R207" i="6"/>
  <c r="Q207" i="6"/>
  <c r="X207" i="6"/>
  <c r="V207" i="6"/>
  <c r="T207" i="6"/>
  <c r="P207" i="6"/>
  <c r="K207" i="6" s="1"/>
  <c r="BE207" i="6" s="1"/>
  <c r="BK207" i="6"/>
  <c r="BI202" i="6"/>
  <c r="BH202" i="6"/>
  <c r="BG202" i="6"/>
  <c r="BF202" i="6"/>
  <c r="R202" i="6"/>
  <c r="Q202" i="6"/>
  <c r="X202" i="6"/>
  <c r="V202" i="6"/>
  <c r="T202" i="6"/>
  <c r="P202" i="6"/>
  <c r="K202" i="6" s="1"/>
  <c r="BE202" i="6" s="1"/>
  <c r="BI197" i="6"/>
  <c r="BH197" i="6"/>
  <c r="BG197" i="6"/>
  <c r="BF197" i="6"/>
  <c r="R197" i="6"/>
  <c r="R196" i="6" s="1"/>
  <c r="J99" i="6" s="1"/>
  <c r="Q197" i="6"/>
  <c r="Q196" i="6" s="1"/>
  <c r="I99" i="6" s="1"/>
  <c r="X197" i="6"/>
  <c r="X196" i="6" s="1"/>
  <c r="V197" i="6"/>
  <c r="V196" i="6" s="1"/>
  <c r="T197" i="6"/>
  <c r="T196" i="6" s="1"/>
  <c r="P197" i="6"/>
  <c r="BK197" i="6" s="1"/>
  <c r="K197" i="6"/>
  <c r="BE197" i="6" s="1"/>
  <c r="BI194" i="6"/>
  <c r="BH194" i="6"/>
  <c r="BG194" i="6"/>
  <c r="BF194" i="6"/>
  <c r="R194" i="6"/>
  <c r="Q194" i="6"/>
  <c r="X194" i="6"/>
  <c r="V194" i="6"/>
  <c r="T194" i="6"/>
  <c r="P194" i="6"/>
  <c r="K194" i="6" s="1"/>
  <c r="BE194" i="6" s="1"/>
  <c r="BI189" i="6"/>
  <c r="BH189" i="6"/>
  <c r="BG189" i="6"/>
  <c r="BF189" i="6"/>
  <c r="R189" i="6"/>
  <c r="Q189" i="6"/>
  <c r="X189" i="6"/>
  <c r="V189" i="6"/>
  <c r="T189" i="6"/>
  <c r="P189" i="6"/>
  <c r="BK189" i="6"/>
  <c r="K189" i="6"/>
  <c r="BE189" i="6"/>
  <c r="BI184" i="6"/>
  <c r="BH184" i="6"/>
  <c r="BG184" i="6"/>
  <c r="BF184" i="6"/>
  <c r="R184" i="6"/>
  <c r="Q184" i="6"/>
  <c r="X184" i="6"/>
  <c r="V184" i="6"/>
  <c r="T184" i="6"/>
  <c r="P184" i="6"/>
  <c r="BK184" i="6" s="1"/>
  <c r="K184" i="6"/>
  <c r="BE184" i="6" s="1"/>
  <c r="BI179" i="6"/>
  <c r="BH179" i="6"/>
  <c r="BG179" i="6"/>
  <c r="BF179" i="6"/>
  <c r="R179" i="6"/>
  <c r="Q179" i="6"/>
  <c r="X179" i="6"/>
  <c r="V179" i="6"/>
  <c r="T179" i="6"/>
  <c r="P179" i="6"/>
  <c r="K179" i="6" s="1"/>
  <c r="BE179" i="6" s="1"/>
  <c r="BK179" i="6"/>
  <c r="BI174" i="6"/>
  <c r="BH174" i="6"/>
  <c r="BG174" i="6"/>
  <c r="BF174" i="6"/>
  <c r="R174" i="6"/>
  <c r="Q174" i="6"/>
  <c r="X174" i="6"/>
  <c r="V174" i="6"/>
  <c r="T174" i="6"/>
  <c r="P174" i="6"/>
  <c r="K174" i="6" s="1"/>
  <c r="BE174" i="6" s="1"/>
  <c r="BI169" i="6"/>
  <c r="BH169" i="6"/>
  <c r="BG169" i="6"/>
  <c r="BF169" i="6"/>
  <c r="R169" i="6"/>
  <c r="Q169" i="6"/>
  <c r="X169" i="6"/>
  <c r="V169" i="6"/>
  <c r="T169" i="6"/>
  <c r="P169" i="6"/>
  <c r="BK169" i="6"/>
  <c r="K169" i="6"/>
  <c r="BE169" i="6"/>
  <c r="BI164" i="6"/>
  <c r="BH164" i="6"/>
  <c r="BG164" i="6"/>
  <c r="BF164" i="6"/>
  <c r="R164" i="6"/>
  <c r="Q164" i="6"/>
  <c r="X164" i="6"/>
  <c r="V164" i="6"/>
  <c r="T164" i="6"/>
  <c r="P164" i="6"/>
  <c r="BK164" i="6" s="1"/>
  <c r="K164" i="6"/>
  <c r="BE164" i="6" s="1"/>
  <c r="BI159" i="6"/>
  <c r="BH159" i="6"/>
  <c r="BG159" i="6"/>
  <c r="BF159" i="6"/>
  <c r="R159" i="6"/>
  <c r="Q159" i="6"/>
  <c r="X159" i="6"/>
  <c r="V159" i="6"/>
  <c r="T159" i="6"/>
  <c r="P159" i="6"/>
  <c r="K159" i="6" s="1"/>
  <c r="BE159" i="6" s="1"/>
  <c r="BK159" i="6"/>
  <c r="BI154" i="6"/>
  <c r="BH154" i="6"/>
  <c r="BG154" i="6"/>
  <c r="BF154" i="6"/>
  <c r="R154" i="6"/>
  <c r="Q154" i="6"/>
  <c r="X154" i="6"/>
  <c r="V154" i="6"/>
  <c r="T154" i="6"/>
  <c r="P154" i="6"/>
  <c r="K154" i="6" s="1"/>
  <c r="BE154" i="6" s="1"/>
  <c r="BI149" i="6"/>
  <c r="BH149" i="6"/>
  <c r="BG149" i="6"/>
  <c r="BF149" i="6"/>
  <c r="R149" i="6"/>
  <c r="Q149" i="6"/>
  <c r="X149" i="6"/>
  <c r="V149" i="6"/>
  <c r="T149" i="6"/>
  <c r="P149" i="6"/>
  <c r="BK149" i="6"/>
  <c r="K149" i="6"/>
  <c r="BE149" i="6"/>
  <c r="BI144" i="6"/>
  <c r="BH144" i="6"/>
  <c r="BG144" i="6"/>
  <c r="BF144" i="6"/>
  <c r="R144" i="6"/>
  <c r="Q144" i="6"/>
  <c r="X144" i="6"/>
  <c r="V144" i="6"/>
  <c r="T144" i="6"/>
  <c r="P144" i="6"/>
  <c r="BK144" i="6" s="1"/>
  <c r="K144" i="6"/>
  <c r="BE144" i="6" s="1"/>
  <c r="BI139" i="6"/>
  <c r="BH139" i="6"/>
  <c r="BG139" i="6"/>
  <c r="BF139" i="6"/>
  <c r="R139" i="6"/>
  <c r="Q139" i="6"/>
  <c r="X139" i="6"/>
  <c r="V139" i="6"/>
  <c r="T139" i="6"/>
  <c r="P139" i="6"/>
  <c r="K139" i="6" s="1"/>
  <c r="BE139" i="6" s="1"/>
  <c r="BK139" i="6"/>
  <c r="BI137" i="6"/>
  <c r="BH137" i="6"/>
  <c r="F38" i="6" s="1"/>
  <c r="BE99" i="1" s="1"/>
  <c r="BG137" i="6"/>
  <c r="BF137" i="6"/>
  <c r="R137" i="6"/>
  <c r="Q137" i="6"/>
  <c r="Q121" i="6" s="1"/>
  <c r="X137" i="6"/>
  <c r="V137" i="6"/>
  <c r="T137" i="6"/>
  <c r="P137" i="6"/>
  <c r="K137" i="6" s="1"/>
  <c r="BE137" i="6" s="1"/>
  <c r="BI132" i="6"/>
  <c r="BH132" i="6"/>
  <c r="BG132" i="6"/>
  <c r="BF132" i="6"/>
  <c r="R132" i="6"/>
  <c r="Q132" i="6"/>
  <c r="X132" i="6"/>
  <c r="V132" i="6"/>
  <c r="T132" i="6"/>
  <c r="P132" i="6"/>
  <c r="K132" i="6" s="1"/>
  <c r="BE132" i="6" s="1"/>
  <c r="BK132" i="6"/>
  <c r="BI127" i="6"/>
  <c r="BH127" i="6"/>
  <c r="BG127" i="6"/>
  <c r="BF127" i="6"/>
  <c r="F36" i="6" s="1"/>
  <c r="BC99" i="1" s="1"/>
  <c r="R127" i="6"/>
  <c r="Q127" i="6"/>
  <c r="X127" i="6"/>
  <c r="V127" i="6"/>
  <c r="T127" i="6"/>
  <c r="P127" i="6"/>
  <c r="BK127" i="6" s="1"/>
  <c r="K127" i="6"/>
  <c r="BE127" i="6" s="1"/>
  <c r="BI122" i="6"/>
  <c r="F39" i="6" s="1"/>
  <c r="BF99" i="1" s="1"/>
  <c r="BH122" i="6"/>
  <c r="BG122" i="6"/>
  <c r="F37" i="6" s="1"/>
  <c r="BD99" i="1" s="1"/>
  <c r="BF122" i="6"/>
  <c r="K36" i="6"/>
  <c r="AY99" i="1" s="1"/>
  <c r="R122" i="6"/>
  <c r="R121" i="6" s="1"/>
  <c r="Q122" i="6"/>
  <c r="X122" i="6"/>
  <c r="X121" i="6" s="1"/>
  <c r="X120" i="6" s="1"/>
  <c r="X119" i="6" s="1"/>
  <c r="V122" i="6"/>
  <c r="V121" i="6" s="1"/>
  <c r="V120" i="6" s="1"/>
  <c r="V119" i="6" s="1"/>
  <c r="T122" i="6"/>
  <c r="T121" i="6" s="1"/>
  <c r="T120" i="6" s="1"/>
  <c r="T119" i="6" s="1"/>
  <c r="AW99" i="1" s="1"/>
  <c r="P122" i="6"/>
  <c r="BK122" i="6"/>
  <c r="K122" i="6"/>
  <c r="BE122" i="6" s="1"/>
  <c r="J116" i="6"/>
  <c r="J115" i="6"/>
  <c r="F115" i="6"/>
  <c r="F113" i="6"/>
  <c r="E111" i="6"/>
  <c r="J92" i="6"/>
  <c r="J91" i="6"/>
  <c r="F91" i="6"/>
  <c r="F89" i="6"/>
  <c r="E87" i="6"/>
  <c r="J18" i="6"/>
  <c r="E18" i="6"/>
  <c r="F116" i="6" s="1"/>
  <c r="F92" i="6"/>
  <c r="J17" i="6"/>
  <c r="J12" i="6"/>
  <c r="J113" i="6" s="1"/>
  <c r="J89" i="6"/>
  <c r="E7" i="6"/>
  <c r="E85" i="6" s="1"/>
  <c r="E109" i="6"/>
  <c r="K39" i="5"/>
  <c r="K38" i="5"/>
  <c r="BA98" i="1"/>
  <c r="K37" i="5"/>
  <c r="AZ98" i="1"/>
  <c r="BI209" i="5"/>
  <c r="BH209" i="5"/>
  <c r="BG209" i="5"/>
  <c r="BF209" i="5"/>
  <c r="R209" i="5"/>
  <c r="Q209" i="5"/>
  <c r="X209" i="5"/>
  <c r="V209" i="5"/>
  <c r="T209" i="5"/>
  <c r="P209" i="5"/>
  <c r="BK209" i="5" s="1"/>
  <c r="K209" i="5"/>
  <c r="BE209" i="5" s="1"/>
  <c r="BI204" i="5"/>
  <c r="BH204" i="5"/>
  <c r="BG204" i="5"/>
  <c r="BF204" i="5"/>
  <c r="R204" i="5"/>
  <c r="R203" i="5" s="1"/>
  <c r="J102" i="5" s="1"/>
  <c r="Q204" i="5"/>
  <c r="Q203" i="5" s="1"/>
  <c r="X204" i="5"/>
  <c r="X203" i="5" s="1"/>
  <c r="V204" i="5"/>
  <c r="T204" i="5"/>
  <c r="T203" i="5" s="1"/>
  <c r="P204" i="5"/>
  <c r="BK204" i="5" s="1"/>
  <c r="K204" i="5"/>
  <c r="BE204" i="5" s="1"/>
  <c r="I102" i="5"/>
  <c r="BI198" i="5"/>
  <c r="BH198" i="5"/>
  <c r="BG198" i="5"/>
  <c r="BF198" i="5"/>
  <c r="R198" i="5"/>
  <c r="Q198" i="5"/>
  <c r="X198" i="5"/>
  <c r="V198" i="5"/>
  <c r="T198" i="5"/>
  <c r="P198" i="5"/>
  <c r="BK198" i="5" s="1"/>
  <c r="K198" i="5"/>
  <c r="BE198" i="5" s="1"/>
  <c r="BI193" i="5"/>
  <c r="BH193" i="5"/>
  <c r="BG193" i="5"/>
  <c r="BF193" i="5"/>
  <c r="R193" i="5"/>
  <c r="Q193" i="5"/>
  <c r="X193" i="5"/>
  <c r="X187" i="5" s="1"/>
  <c r="V193" i="5"/>
  <c r="T193" i="5"/>
  <c r="P193" i="5"/>
  <c r="BK193" i="5"/>
  <c r="K193" i="5"/>
  <c r="BE193" i="5" s="1"/>
  <c r="BI188" i="5"/>
  <c r="BH188" i="5"/>
  <c r="BG188" i="5"/>
  <c r="BF188" i="5"/>
  <c r="R188" i="5"/>
  <c r="R187" i="5"/>
  <c r="Q188" i="5"/>
  <c r="Q187" i="5" s="1"/>
  <c r="I101" i="5" s="1"/>
  <c r="X188" i="5"/>
  <c r="V188" i="5"/>
  <c r="V187" i="5" s="1"/>
  <c r="T188" i="5"/>
  <c r="T187" i="5"/>
  <c r="P188" i="5"/>
  <c r="BK188" i="5" s="1"/>
  <c r="K188" i="5"/>
  <c r="BE188" i="5" s="1"/>
  <c r="J101" i="5"/>
  <c r="BI182" i="5"/>
  <c r="BH182" i="5"/>
  <c r="BG182" i="5"/>
  <c r="BF182" i="5"/>
  <c r="R182" i="5"/>
  <c r="Q182" i="5"/>
  <c r="X182" i="5"/>
  <c r="V182" i="5"/>
  <c r="T182" i="5"/>
  <c r="P182" i="5"/>
  <c r="BK182" i="5"/>
  <c r="K182" i="5"/>
  <c r="BE182" i="5" s="1"/>
  <c r="BI177" i="5"/>
  <c r="BH177" i="5"/>
  <c r="BG177" i="5"/>
  <c r="BF177" i="5"/>
  <c r="R177" i="5"/>
  <c r="Q177" i="5"/>
  <c r="X177" i="5"/>
  <c r="V177" i="5"/>
  <c r="T177" i="5"/>
  <c r="P177" i="5"/>
  <c r="BI172" i="5"/>
  <c r="BH172" i="5"/>
  <c r="BG172" i="5"/>
  <c r="BF172" i="5"/>
  <c r="R172" i="5"/>
  <c r="Q172" i="5"/>
  <c r="X172" i="5"/>
  <c r="V172" i="5"/>
  <c r="T172" i="5"/>
  <c r="P172" i="5"/>
  <c r="BK172" i="5" s="1"/>
  <c r="BI167" i="5"/>
  <c r="BH167" i="5"/>
  <c r="BG167" i="5"/>
  <c r="BF167" i="5"/>
  <c r="R167" i="5"/>
  <c r="Q167" i="5"/>
  <c r="X167" i="5"/>
  <c r="V167" i="5"/>
  <c r="T167" i="5"/>
  <c r="P167" i="5"/>
  <c r="BK167" i="5" s="1"/>
  <c r="K167" i="5"/>
  <c r="BE167" i="5" s="1"/>
  <c r="BI162" i="5"/>
  <c r="BH162" i="5"/>
  <c r="BG162" i="5"/>
  <c r="BF162" i="5"/>
  <c r="R162" i="5"/>
  <c r="Q162" i="5"/>
  <c r="Q161" i="5" s="1"/>
  <c r="X162" i="5"/>
  <c r="X161" i="5" s="1"/>
  <c r="V162" i="5"/>
  <c r="V161" i="5" s="1"/>
  <c r="T162" i="5"/>
  <c r="P162" i="5"/>
  <c r="BK162" i="5" s="1"/>
  <c r="K162" i="5"/>
  <c r="BE162" i="5" s="1"/>
  <c r="I100" i="5"/>
  <c r="BI156" i="5"/>
  <c r="BH156" i="5"/>
  <c r="BG156" i="5"/>
  <c r="BF156" i="5"/>
  <c r="R156" i="5"/>
  <c r="Q156" i="5"/>
  <c r="X156" i="5"/>
  <c r="V156" i="5"/>
  <c r="T156" i="5"/>
  <c r="P156" i="5"/>
  <c r="BK156" i="5" s="1"/>
  <c r="K156" i="5"/>
  <c r="BE156" i="5" s="1"/>
  <c r="BI151" i="5"/>
  <c r="BH151" i="5"/>
  <c r="BG151" i="5"/>
  <c r="BF151" i="5"/>
  <c r="R151" i="5"/>
  <c r="R150" i="5" s="1"/>
  <c r="J99" i="5" s="1"/>
  <c r="Q151" i="5"/>
  <c r="Q150" i="5" s="1"/>
  <c r="X151" i="5"/>
  <c r="X150" i="5" s="1"/>
  <c r="V151" i="5"/>
  <c r="T151" i="5"/>
  <c r="T150" i="5" s="1"/>
  <c r="P151" i="5"/>
  <c r="BK151" i="5" s="1"/>
  <c r="K151" i="5"/>
  <c r="BE151" i="5" s="1"/>
  <c r="I99" i="5"/>
  <c r="BI145" i="5"/>
  <c r="BH145" i="5"/>
  <c r="BG145" i="5"/>
  <c r="BF145" i="5"/>
  <c r="R145" i="5"/>
  <c r="Q145" i="5"/>
  <c r="X145" i="5"/>
  <c r="V145" i="5"/>
  <c r="T145" i="5"/>
  <c r="P145" i="5"/>
  <c r="BK145" i="5" s="1"/>
  <c r="K145" i="5"/>
  <c r="BE145" i="5" s="1"/>
  <c r="BI140" i="5"/>
  <c r="BH140" i="5"/>
  <c r="BG140" i="5"/>
  <c r="BF140" i="5"/>
  <c r="R140" i="5"/>
  <c r="R139" i="5" s="1"/>
  <c r="J98" i="5" s="1"/>
  <c r="Q140" i="5"/>
  <c r="Q139" i="5" s="1"/>
  <c r="I98" i="5" s="1"/>
  <c r="X140" i="5"/>
  <c r="X139" i="5" s="1"/>
  <c r="V140" i="5"/>
  <c r="V139" i="5" s="1"/>
  <c r="T140" i="5"/>
  <c r="T139" i="5" s="1"/>
  <c r="P140" i="5"/>
  <c r="BI134" i="5"/>
  <c r="BH134" i="5"/>
  <c r="BG134" i="5"/>
  <c r="BF134" i="5"/>
  <c r="R134" i="5"/>
  <c r="Q134" i="5"/>
  <c r="X134" i="5"/>
  <c r="V134" i="5"/>
  <c r="T134" i="5"/>
  <c r="P134" i="5"/>
  <c r="BK134" i="5" s="1"/>
  <c r="K134" i="5"/>
  <c r="BE134" i="5" s="1"/>
  <c r="BI129" i="5"/>
  <c r="BH129" i="5"/>
  <c r="BG129" i="5"/>
  <c r="BF129" i="5"/>
  <c r="R129" i="5"/>
  <c r="Q129" i="5"/>
  <c r="X129" i="5"/>
  <c r="X123" i="5" s="1"/>
  <c r="V129" i="5"/>
  <c r="T129" i="5"/>
  <c r="P129" i="5"/>
  <c r="K129" i="5" s="1"/>
  <c r="BE129" i="5" s="1"/>
  <c r="BK129" i="5"/>
  <c r="BI124" i="5"/>
  <c r="F39" i="5"/>
  <c r="BF98" i="1" s="1"/>
  <c r="BH124" i="5"/>
  <c r="F38" i="5" s="1"/>
  <c r="BE98" i="1"/>
  <c r="BG124" i="5"/>
  <c r="BF124" i="5"/>
  <c r="R124" i="5"/>
  <c r="R123" i="5"/>
  <c r="Q124" i="5"/>
  <c r="Q123" i="5"/>
  <c r="Q122" i="5" s="1"/>
  <c r="I96" i="5" s="1"/>
  <c r="K30" i="5" s="1"/>
  <c r="AS98" i="1" s="1"/>
  <c r="X124" i="5"/>
  <c r="V124" i="5"/>
  <c r="V123" i="5" s="1"/>
  <c r="T124" i="5"/>
  <c r="T123" i="5"/>
  <c r="P124" i="5"/>
  <c r="BK124" i="5"/>
  <c r="K124" i="5"/>
  <c r="BE124" i="5" s="1"/>
  <c r="J97" i="5"/>
  <c r="I97" i="5"/>
  <c r="J119" i="5"/>
  <c r="J118" i="5"/>
  <c r="F118" i="5"/>
  <c r="F116" i="5"/>
  <c r="E114" i="5"/>
  <c r="J92" i="5"/>
  <c r="J91" i="5"/>
  <c r="F91" i="5"/>
  <c r="F89" i="5"/>
  <c r="E87" i="5"/>
  <c r="J18" i="5"/>
  <c r="E18" i="5"/>
  <c r="F119" i="5" s="1"/>
  <c r="J17" i="5"/>
  <c r="J12" i="5"/>
  <c r="J116" i="5" s="1"/>
  <c r="E7" i="5"/>
  <c r="K39" i="4"/>
  <c r="K38" i="4"/>
  <c r="BA97" i="1" s="1"/>
  <c r="K37" i="4"/>
  <c r="AZ97" i="1"/>
  <c r="BI197" i="4"/>
  <c r="BH197" i="4"/>
  <c r="BG197" i="4"/>
  <c r="BF197" i="4"/>
  <c r="R197" i="4"/>
  <c r="Q197" i="4"/>
  <c r="X197" i="4"/>
  <c r="V197" i="4"/>
  <c r="T197" i="4"/>
  <c r="P197" i="4"/>
  <c r="BK197" i="4" s="1"/>
  <c r="BI192" i="4"/>
  <c r="BH192" i="4"/>
  <c r="BG192" i="4"/>
  <c r="BF192" i="4"/>
  <c r="R192" i="4"/>
  <c r="Q192" i="4"/>
  <c r="X192" i="4"/>
  <c r="V192" i="4"/>
  <c r="T192" i="4"/>
  <c r="P192" i="4"/>
  <c r="BK192" i="4" s="1"/>
  <c r="K192" i="4"/>
  <c r="BE192" i="4" s="1"/>
  <c r="BI187" i="4"/>
  <c r="BH187" i="4"/>
  <c r="BG187" i="4"/>
  <c r="BF187" i="4"/>
  <c r="R187" i="4"/>
  <c r="R186" i="4" s="1"/>
  <c r="J101" i="4" s="1"/>
  <c r="Q187" i="4"/>
  <c r="Q186" i="4" s="1"/>
  <c r="I101" i="4" s="1"/>
  <c r="X187" i="4"/>
  <c r="X186" i="4" s="1"/>
  <c r="V187" i="4"/>
  <c r="V186" i="4" s="1"/>
  <c r="T187" i="4"/>
  <c r="T186" i="4" s="1"/>
  <c r="P187" i="4"/>
  <c r="BI181" i="4"/>
  <c r="BH181" i="4"/>
  <c r="BG181" i="4"/>
  <c r="BF181" i="4"/>
  <c r="R181" i="4"/>
  <c r="Q181" i="4"/>
  <c r="Q160" i="4" s="1"/>
  <c r="I100" i="4" s="1"/>
  <c r="X181" i="4"/>
  <c r="V181" i="4"/>
  <c r="T181" i="4"/>
  <c r="P181" i="4"/>
  <c r="BI176" i="4"/>
  <c r="BH176" i="4"/>
  <c r="BG176" i="4"/>
  <c r="BF176" i="4"/>
  <c r="R176" i="4"/>
  <c r="Q176" i="4"/>
  <c r="X176" i="4"/>
  <c r="V176" i="4"/>
  <c r="T176" i="4"/>
  <c r="P176" i="4"/>
  <c r="BK176" i="4"/>
  <c r="K176" i="4"/>
  <c r="BE176" i="4"/>
  <c r="BI171" i="4"/>
  <c r="BH171" i="4"/>
  <c r="BG171" i="4"/>
  <c r="BF171" i="4"/>
  <c r="R171" i="4"/>
  <c r="Q171" i="4"/>
  <c r="X171" i="4"/>
  <c r="V171" i="4"/>
  <c r="V160" i="4" s="1"/>
  <c r="T171" i="4"/>
  <c r="P171" i="4"/>
  <c r="BK171" i="4"/>
  <c r="K171" i="4"/>
  <c r="BE171" i="4" s="1"/>
  <c r="BI166" i="4"/>
  <c r="BH166" i="4"/>
  <c r="BG166" i="4"/>
  <c r="BF166" i="4"/>
  <c r="R166" i="4"/>
  <c r="Q166" i="4"/>
  <c r="X166" i="4"/>
  <c r="X160" i="4" s="1"/>
  <c r="V166" i="4"/>
  <c r="T166" i="4"/>
  <c r="P166" i="4"/>
  <c r="K166" i="4" s="1"/>
  <c r="BE166" i="4" s="1"/>
  <c r="BK166" i="4"/>
  <c r="BI161" i="4"/>
  <c r="BH161" i="4"/>
  <c r="BG161" i="4"/>
  <c r="BF161" i="4"/>
  <c r="R161" i="4"/>
  <c r="R160" i="4"/>
  <c r="Q161" i="4"/>
  <c r="X161" i="4"/>
  <c r="V161" i="4"/>
  <c r="T161" i="4"/>
  <c r="T160" i="4"/>
  <c r="P161" i="4"/>
  <c r="BK161" i="4"/>
  <c r="K161" i="4"/>
  <c r="BE161" i="4"/>
  <c r="J100" i="4"/>
  <c r="BI155" i="4"/>
  <c r="BH155" i="4"/>
  <c r="BG155" i="4"/>
  <c r="BF155" i="4"/>
  <c r="R155" i="4"/>
  <c r="Q155" i="4"/>
  <c r="X155" i="4"/>
  <c r="V155" i="4"/>
  <c r="T155" i="4"/>
  <c r="P155" i="4"/>
  <c r="K155" i="4" s="1"/>
  <c r="BE155" i="4" s="1"/>
  <c r="BK155" i="4"/>
  <c r="BI150" i="4"/>
  <c r="BH150" i="4"/>
  <c r="F38" i="4" s="1"/>
  <c r="BE97" i="1" s="1"/>
  <c r="BG150" i="4"/>
  <c r="BF150" i="4"/>
  <c r="F36" i="4" s="1"/>
  <c r="BC97" i="1" s="1"/>
  <c r="R150" i="4"/>
  <c r="R149" i="4"/>
  <c r="J99" i="4" s="1"/>
  <c r="Q150" i="4"/>
  <c r="Q149" i="4" s="1"/>
  <c r="I99" i="4" s="1"/>
  <c r="X150" i="4"/>
  <c r="X149" i="4"/>
  <c r="V150" i="4"/>
  <c r="V149" i="4"/>
  <c r="T150" i="4"/>
  <c r="T149" i="4"/>
  <c r="P150" i="4"/>
  <c r="K150" i="4" s="1"/>
  <c r="BE150" i="4" s="1"/>
  <c r="BI144" i="4"/>
  <c r="BH144" i="4"/>
  <c r="BG144" i="4"/>
  <c r="BF144" i="4"/>
  <c r="R144" i="4"/>
  <c r="Q144" i="4"/>
  <c r="X144" i="4"/>
  <c r="X138" i="4" s="1"/>
  <c r="V144" i="4"/>
  <c r="T144" i="4"/>
  <c r="P144" i="4"/>
  <c r="K144" i="4" s="1"/>
  <c r="BE144" i="4" s="1"/>
  <c r="BK144" i="4"/>
  <c r="BI139" i="4"/>
  <c r="BH139" i="4"/>
  <c r="BG139" i="4"/>
  <c r="BF139" i="4"/>
  <c r="R139" i="4"/>
  <c r="R138" i="4"/>
  <c r="Q139" i="4"/>
  <c r="Q138" i="4"/>
  <c r="I98" i="4" s="1"/>
  <c r="X139" i="4"/>
  <c r="V139" i="4"/>
  <c r="V138" i="4"/>
  <c r="T139" i="4"/>
  <c r="T138" i="4"/>
  <c r="P139" i="4"/>
  <c r="BK139" i="4"/>
  <c r="BK138" i="4" s="1"/>
  <c r="K138" i="4" s="1"/>
  <c r="K98" i="4" s="1"/>
  <c r="K139" i="4"/>
  <c r="BE139" i="4"/>
  <c r="J98" i="4"/>
  <c r="BI133" i="4"/>
  <c r="BH133" i="4"/>
  <c r="BG133" i="4"/>
  <c r="BF133" i="4"/>
  <c r="R133" i="4"/>
  <c r="Q133" i="4"/>
  <c r="X133" i="4"/>
  <c r="V133" i="4"/>
  <c r="T133" i="4"/>
  <c r="P133" i="4"/>
  <c r="K133" i="4" s="1"/>
  <c r="BE133" i="4" s="1"/>
  <c r="BK133" i="4"/>
  <c r="BI128" i="4"/>
  <c r="BH128" i="4"/>
  <c r="BG128" i="4"/>
  <c r="BF128" i="4"/>
  <c r="R128" i="4"/>
  <c r="Q128" i="4"/>
  <c r="X128" i="4"/>
  <c r="V128" i="4"/>
  <c r="T128" i="4"/>
  <c r="P128" i="4"/>
  <c r="BI123" i="4"/>
  <c r="BH123" i="4"/>
  <c r="BG123" i="4"/>
  <c r="BF123" i="4"/>
  <c r="R123" i="4"/>
  <c r="R122" i="4" s="1"/>
  <c r="Q123" i="4"/>
  <c r="Q122" i="4" s="1"/>
  <c r="I97" i="4" s="1"/>
  <c r="X123" i="4"/>
  <c r="V123" i="4"/>
  <c r="V122" i="4"/>
  <c r="V121" i="4" s="1"/>
  <c r="T123" i="4"/>
  <c r="T122" i="4" s="1"/>
  <c r="P123" i="4"/>
  <c r="J97" i="4"/>
  <c r="J118" i="4"/>
  <c r="J117" i="4"/>
  <c r="F117" i="4"/>
  <c r="F115" i="4"/>
  <c r="E113" i="4"/>
  <c r="J92" i="4"/>
  <c r="J91" i="4"/>
  <c r="F91" i="4"/>
  <c r="F89" i="4"/>
  <c r="E87" i="4"/>
  <c r="J18" i="4"/>
  <c r="E18" i="4"/>
  <c r="F118" i="4" s="1"/>
  <c r="F92" i="4"/>
  <c r="J17" i="4"/>
  <c r="J12" i="4"/>
  <c r="J115" i="4" s="1"/>
  <c r="J89" i="4"/>
  <c r="E7" i="4"/>
  <c r="E111" i="4"/>
  <c r="E85" i="4"/>
  <c r="K39" i="3"/>
  <c r="K38" i="3"/>
  <c r="BA96" i="1"/>
  <c r="K37" i="3"/>
  <c r="AZ96" i="1"/>
  <c r="BI437" i="3"/>
  <c r="BH437" i="3"/>
  <c r="BG437" i="3"/>
  <c r="BF437" i="3"/>
  <c r="R437" i="3"/>
  <c r="Q437" i="3"/>
  <c r="X437" i="3"/>
  <c r="V437" i="3"/>
  <c r="T437" i="3"/>
  <c r="P437" i="3"/>
  <c r="BK437" i="3" s="1"/>
  <c r="K437" i="3"/>
  <c r="BE437" i="3" s="1"/>
  <c r="BI435" i="3"/>
  <c r="BH435" i="3"/>
  <c r="BG435" i="3"/>
  <c r="BF435" i="3"/>
  <c r="R435" i="3"/>
  <c r="Q435" i="3"/>
  <c r="X435" i="3"/>
  <c r="V435" i="3"/>
  <c r="T435" i="3"/>
  <c r="P435" i="3"/>
  <c r="K435" i="3" s="1"/>
  <c r="BE435" i="3" s="1"/>
  <c r="BK435" i="3"/>
  <c r="BI433" i="3"/>
  <c r="BH433" i="3"/>
  <c r="BG433" i="3"/>
  <c r="BF433" i="3"/>
  <c r="R433" i="3"/>
  <c r="Q433" i="3"/>
  <c r="X433" i="3"/>
  <c r="V433" i="3"/>
  <c r="T433" i="3"/>
  <c r="P433" i="3"/>
  <c r="BI428" i="3"/>
  <c r="BH428" i="3"/>
  <c r="BG428" i="3"/>
  <c r="BF428" i="3"/>
  <c r="R428" i="3"/>
  <c r="Q428" i="3"/>
  <c r="X428" i="3"/>
  <c r="V428" i="3"/>
  <c r="T428" i="3"/>
  <c r="P428" i="3"/>
  <c r="BK428" i="3"/>
  <c r="K428" i="3"/>
  <c r="BE428" i="3"/>
  <c r="BI423" i="3"/>
  <c r="BH423" i="3"/>
  <c r="BG423" i="3"/>
  <c r="BF423" i="3"/>
  <c r="R423" i="3"/>
  <c r="Q423" i="3"/>
  <c r="X423" i="3"/>
  <c r="V423" i="3"/>
  <c r="T423" i="3"/>
  <c r="P423" i="3"/>
  <c r="BK423" i="3" s="1"/>
  <c r="K423" i="3"/>
  <c r="BE423" i="3" s="1"/>
  <c r="BI418" i="3"/>
  <c r="BH418" i="3"/>
  <c r="BG418" i="3"/>
  <c r="BF418" i="3"/>
  <c r="R418" i="3"/>
  <c r="Q418" i="3"/>
  <c r="X418" i="3"/>
  <c r="V418" i="3"/>
  <c r="T418" i="3"/>
  <c r="P418" i="3"/>
  <c r="K418" i="3" s="1"/>
  <c r="BE418" i="3" s="1"/>
  <c r="BK418" i="3"/>
  <c r="BI413" i="3"/>
  <c r="BH413" i="3"/>
  <c r="BG413" i="3"/>
  <c r="BF413" i="3"/>
  <c r="R413" i="3"/>
  <c r="Q413" i="3"/>
  <c r="X413" i="3"/>
  <c r="V413" i="3"/>
  <c r="T413" i="3"/>
  <c r="P413" i="3"/>
  <c r="BI408" i="3"/>
  <c r="BH408" i="3"/>
  <c r="BG408" i="3"/>
  <c r="BF408" i="3"/>
  <c r="R408" i="3"/>
  <c r="Q408" i="3"/>
  <c r="X408" i="3"/>
  <c r="V408" i="3"/>
  <c r="T408" i="3"/>
  <c r="P408" i="3"/>
  <c r="BK408" i="3"/>
  <c r="K408" i="3"/>
  <c r="BE408" i="3"/>
  <c r="BI403" i="3"/>
  <c r="BH403" i="3"/>
  <c r="BG403" i="3"/>
  <c r="BF403" i="3"/>
  <c r="R403" i="3"/>
  <c r="Q403" i="3"/>
  <c r="X403" i="3"/>
  <c r="V403" i="3"/>
  <c r="T403" i="3"/>
  <c r="P403" i="3"/>
  <c r="BK403" i="3" s="1"/>
  <c r="K403" i="3"/>
  <c r="BE403" i="3" s="1"/>
  <c r="BI398" i="3"/>
  <c r="BH398" i="3"/>
  <c r="BG398" i="3"/>
  <c r="BF398" i="3"/>
  <c r="R398" i="3"/>
  <c r="R397" i="3" s="1"/>
  <c r="J102" i="3" s="1"/>
  <c r="Q398" i="3"/>
  <c r="X398" i="3"/>
  <c r="X397" i="3" s="1"/>
  <c r="V398" i="3"/>
  <c r="T398" i="3"/>
  <c r="T397" i="3" s="1"/>
  <c r="P398" i="3"/>
  <c r="BK398" i="3" s="1"/>
  <c r="K398" i="3"/>
  <c r="BE398" i="3" s="1"/>
  <c r="BI391" i="3"/>
  <c r="BH391" i="3"/>
  <c r="BG391" i="3"/>
  <c r="BF391" i="3"/>
  <c r="R391" i="3"/>
  <c r="Q391" i="3"/>
  <c r="X391" i="3"/>
  <c r="V391" i="3"/>
  <c r="T391" i="3"/>
  <c r="P391" i="3"/>
  <c r="BK391" i="3" s="1"/>
  <c r="K391" i="3"/>
  <c r="BE391" i="3" s="1"/>
  <c r="BI386" i="3"/>
  <c r="BH386" i="3"/>
  <c r="BG386" i="3"/>
  <c r="BF386" i="3"/>
  <c r="R386" i="3"/>
  <c r="Q386" i="3"/>
  <c r="X386" i="3"/>
  <c r="V386" i="3"/>
  <c r="T386" i="3"/>
  <c r="P386" i="3"/>
  <c r="K386" i="3" s="1"/>
  <c r="BE386" i="3" s="1"/>
  <c r="BK386" i="3"/>
  <c r="BI381" i="3"/>
  <c r="BH381" i="3"/>
  <c r="BG381" i="3"/>
  <c r="BF381" i="3"/>
  <c r="R381" i="3"/>
  <c r="Q381" i="3"/>
  <c r="X381" i="3"/>
  <c r="V381" i="3"/>
  <c r="T381" i="3"/>
  <c r="P381" i="3"/>
  <c r="BI376" i="3"/>
  <c r="BH376" i="3"/>
  <c r="BG376" i="3"/>
  <c r="BF376" i="3"/>
  <c r="R376" i="3"/>
  <c r="Q376" i="3"/>
  <c r="X376" i="3"/>
  <c r="V376" i="3"/>
  <c r="T376" i="3"/>
  <c r="P376" i="3"/>
  <c r="BK376" i="3"/>
  <c r="K376" i="3"/>
  <c r="BE376" i="3"/>
  <c r="BI371" i="3"/>
  <c r="BH371" i="3"/>
  <c r="BG371" i="3"/>
  <c r="BF371" i="3"/>
  <c r="R371" i="3"/>
  <c r="Q371" i="3"/>
  <c r="X371" i="3"/>
  <c r="V371" i="3"/>
  <c r="T371" i="3"/>
  <c r="P371" i="3"/>
  <c r="BK371" i="3" s="1"/>
  <c r="K371" i="3"/>
  <c r="BE371" i="3" s="1"/>
  <c r="BI366" i="3"/>
  <c r="BH366" i="3"/>
  <c r="BG366" i="3"/>
  <c r="BF366" i="3"/>
  <c r="R366" i="3"/>
  <c r="R365" i="3" s="1"/>
  <c r="J101" i="3" s="1"/>
  <c r="Q366" i="3"/>
  <c r="Q365" i="3" s="1"/>
  <c r="I101" i="3" s="1"/>
  <c r="X366" i="3"/>
  <c r="X365" i="3" s="1"/>
  <c r="V366" i="3"/>
  <c r="T366" i="3"/>
  <c r="T365" i="3" s="1"/>
  <c r="P366" i="3"/>
  <c r="BK366" i="3" s="1"/>
  <c r="K366" i="3"/>
  <c r="BE366" i="3" s="1"/>
  <c r="BI360" i="3"/>
  <c r="BH360" i="3"/>
  <c r="BG360" i="3"/>
  <c r="BF360" i="3"/>
  <c r="R360" i="3"/>
  <c r="Q360" i="3"/>
  <c r="X360" i="3"/>
  <c r="V360" i="3"/>
  <c r="T360" i="3"/>
  <c r="P360" i="3"/>
  <c r="BK360" i="3" s="1"/>
  <c r="K360" i="3"/>
  <c r="BE360" i="3" s="1"/>
  <c r="BI355" i="3"/>
  <c r="BH355" i="3"/>
  <c r="BG355" i="3"/>
  <c r="BF355" i="3"/>
  <c r="R355" i="3"/>
  <c r="Q355" i="3"/>
  <c r="X355" i="3"/>
  <c r="V355" i="3"/>
  <c r="T355" i="3"/>
  <c r="P355" i="3"/>
  <c r="K355" i="3" s="1"/>
  <c r="BE355" i="3" s="1"/>
  <c r="BK355" i="3"/>
  <c r="BI350" i="3"/>
  <c r="BH350" i="3"/>
  <c r="BG350" i="3"/>
  <c r="BF350" i="3"/>
  <c r="R350" i="3"/>
  <c r="Q350" i="3"/>
  <c r="Q335" i="3" s="1"/>
  <c r="I100" i="3" s="1"/>
  <c r="X350" i="3"/>
  <c r="V350" i="3"/>
  <c r="T350" i="3"/>
  <c r="P350" i="3"/>
  <c r="BI348" i="3"/>
  <c r="BH348" i="3"/>
  <c r="BG348" i="3"/>
  <c r="BF348" i="3"/>
  <c r="R348" i="3"/>
  <c r="Q348" i="3"/>
  <c r="X348" i="3"/>
  <c r="V348" i="3"/>
  <c r="T348" i="3"/>
  <c r="P348" i="3"/>
  <c r="BK348" i="3"/>
  <c r="K348" i="3"/>
  <c r="BE348" i="3"/>
  <c r="BI343" i="3"/>
  <c r="BH343" i="3"/>
  <c r="BG343" i="3"/>
  <c r="BF343" i="3"/>
  <c r="R343" i="3"/>
  <c r="Q343" i="3"/>
  <c r="X343" i="3"/>
  <c r="V343" i="3"/>
  <c r="V335" i="3" s="1"/>
  <c r="T343" i="3"/>
  <c r="P343" i="3"/>
  <c r="BK343" i="3" s="1"/>
  <c r="K343" i="3"/>
  <c r="BE343" i="3" s="1"/>
  <c r="BI341" i="3"/>
  <c r="BH341" i="3"/>
  <c r="BG341" i="3"/>
  <c r="BF341" i="3"/>
  <c r="R341" i="3"/>
  <c r="Q341" i="3"/>
  <c r="X341" i="3"/>
  <c r="X335" i="3" s="1"/>
  <c r="V341" i="3"/>
  <c r="T341" i="3"/>
  <c r="P341" i="3"/>
  <c r="K341" i="3" s="1"/>
  <c r="BE341" i="3" s="1"/>
  <c r="BK341" i="3"/>
  <c r="BI336" i="3"/>
  <c r="BH336" i="3"/>
  <c r="BG336" i="3"/>
  <c r="BF336" i="3"/>
  <c r="R336" i="3"/>
  <c r="R335" i="3"/>
  <c r="Q336" i="3"/>
  <c r="X336" i="3"/>
  <c r="V336" i="3"/>
  <c r="T336" i="3"/>
  <c r="T335" i="3"/>
  <c r="P336" i="3"/>
  <c r="BK336" i="3"/>
  <c r="K336" i="3"/>
  <c r="BE336" i="3"/>
  <c r="J100" i="3"/>
  <c r="BI329" i="3"/>
  <c r="BH329" i="3"/>
  <c r="BG329" i="3"/>
  <c r="BF329" i="3"/>
  <c r="R329" i="3"/>
  <c r="Q329" i="3"/>
  <c r="X329" i="3"/>
  <c r="V329" i="3"/>
  <c r="T329" i="3"/>
  <c r="P329" i="3"/>
  <c r="K329" i="3" s="1"/>
  <c r="BE329" i="3" s="1"/>
  <c r="BK329" i="3"/>
  <c r="BI324" i="3"/>
  <c r="BH324" i="3"/>
  <c r="BG324" i="3"/>
  <c r="BF324" i="3"/>
  <c r="R324" i="3"/>
  <c r="Q324" i="3"/>
  <c r="X324" i="3"/>
  <c r="V324" i="3"/>
  <c r="T324" i="3"/>
  <c r="P324" i="3"/>
  <c r="BI319" i="3"/>
  <c r="BH319" i="3"/>
  <c r="BG319" i="3"/>
  <c r="BF319" i="3"/>
  <c r="R319" i="3"/>
  <c r="Q319" i="3"/>
  <c r="X319" i="3"/>
  <c r="V319" i="3"/>
  <c r="T319" i="3"/>
  <c r="P319" i="3"/>
  <c r="BK319" i="3"/>
  <c r="K319" i="3"/>
  <c r="BE319" i="3"/>
  <c r="BI314" i="3"/>
  <c r="BH314" i="3"/>
  <c r="BG314" i="3"/>
  <c r="BF314" i="3"/>
  <c r="R314" i="3"/>
  <c r="Q314" i="3"/>
  <c r="X314" i="3"/>
  <c r="V314" i="3"/>
  <c r="T314" i="3"/>
  <c r="P314" i="3"/>
  <c r="BK314" i="3" s="1"/>
  <c r="K314" i="3"/>
  <c r="BE314" i="3" s="1"/>
  <c r="BI309" i="3"/>
  <c r="BH309" i="3"/>
  <c r="BG309" i="3"/>
  <c r="BF309" i="3"/>
  <c r="R309" i="3"/>
  <c r="Q309" i="3"/>
  <c r="X309" i="3"/>
  <c r="V309" i="3"/>
  <c r="T309" i="3"/>
  <c r="P309" i="3"/>
  <c r="K309" i="3" s="1"/>
  <c r="BK309" i="3"/>
  <c r="BE309" i="3"/>
  <c r="BI304" i="3"/>
  <c r="BH304" i="3"/>
  <c r="BG304" i="3"/>
  <c r="BF304" i="3"/>
  <c r="R304" i="3"/>
  <c r="Q304" i="3"/>
  <c r="X304" i="3"/>
  <c r="V304" i="3"/>
  <c r="T304" i="3"/>
  <c r="P304" i="3"/>
  <c r="BK304" i="3" s="1"/>
  <c r="K304" i="3"/>
  <c r="BE304" i="3" s="1"/>
  <c r="BI299" i="3"/>
  <c r="BH299" i="3"/>
  <c r="BG299" i="3"/>
  <c r="BF299" i="3"/>
  <c r="R299" i="3"/>
  <c r="Q299" i="3"/>
  <c r="X299" i="3"/>
  <c r="V299" i="3"/>
  <c r="T299" i="3"/>
  <c r="P299" i="3"/>
  <c r="BK299" i="3"/>
  <c r="K299" i="3"/>
  <c r="BE299" i="3"/>
  <c r="BI294" i="3"/>
  <c r="BH294" i="3"/>
  <c r="BG294" i="3"/>
  <c r="BF294" i="3"/>
  <c r="R294" i="3"/>
  <c r="Q294" i="3"/>
  <c r="X294" i="3"/>
  <c r="V294" i="3"/>
  <c r="T294" i="3"/>
  <c r="P294" i="3"/>
  <c r="BK294" i="3" s="1"/>
  <c r="K294" i="3"/>
  <c r="BE294" i="3" s="1"/>
  <c r="BI289" i="3"/>
  <c r="BH289" i="3"/>
  <c r="BG289" i="3"/>
  <c r="BF289" i="3"/>
  <c r="R289" i="3"/>
  <c r="Q289" i="3"/>
  <c r="X289" i="3"/>
  <c r="V289" i="3"/>
  <c r="T289" i="3"/>
  <c r="P289" i="3"/>
  <c r="K289" i="3" s="1"/>
  <c r="BE289" i="3" s="1"/>
  <c r="BK289" i="3"/>
  <c r="BI284" i="3"/>
  <c r="BH284" i="3"/>
  <c r="BG284" i="3"/>
  <c r="BF284" i="3"/>
  <c r="R284" i="3"/>
  <c r="Q284" i="3"/>
  <c r="X284" i="3"/>
  <c r="V284" i="3"/>
  <c r="T284" i="3"/>
  <c r="P284" i="3"/>
  <c r="BK284" i="3" s="1"/>
  <c r="BI279" i="3"/>
  <c r="BH279" i="3"/>
  <c r="BG279" i="3"/>
  <c r="BF279" i="3"/>
  <c r="R279" i="3"/>
  <c r="Q279" i="3"/>
  <c r="X279" i="3"/>
  <c r="V279" i="3"/>
  <c r="T279" i="3"/>
  <c r="P279" i="3"/>
  <c r="BK279" i="3"/>
  <c r="K279" i="3"/>
  <c r="BE279" i="3"/>
  <c r="BI274" i="3"/>
  <c r="BH274" i="3"/>
  <c r="BG274" i="3"/>
  <c r="BF274" i="3"/>
  <c r="R274" i="3"/>
  <c r="Q274" i="3"/>
  <c r="X274" i="3"/>
  <c r="V274" i="3"/>
  <c r="T274" i="3"/>
  <c r="P274" i="3"/>
  <c r="BK274" i="3"/>
  <c r="K274" i="3"/>
  <c r="BE274" i="3" s="1"/>
  <c r="BI269" i="3"/>
  <c r="BH269" i="3"/>
  <c r="BG269" i="3"/>
  <c r="BF269" i="3"/>
  <c r="R269" i="3"/>
  <c r="Q269" i="3"/>
  <c r="X269" i="3"/>
  <c r="V269" i="3"/>
  <c r="T269" i="3"/>
  <c r="P269" i="3"/>
  <c r="K269" i="3" s="1"/>
  <c r="BK269" i="3"/>
  <c r="BE269" i="3"/>
  <c r="BI264" i="3"/>
  <c r="BH264" i="3"/>
  <c r="BG264" i="3"/>
  <c r="BF264" i="3"/>
  <c r="R264" i="3"/>
  <c r="Q264" i="3"/>
  <c r="X264" i="3"/>
  <c r="V264" i="3"/>
  <c r="T264" i="3"/>
  <c r="P264" i="3"/>
  <c r="BK264" i="3" s="1"/>
  <c r="K264" i="3"/>
  <c r="BE264" i="3"/>
  <c r="BI259" i="3"/>
  <c r="BH259" i="3"/>
  <c r="BG259" i="3"/>
  <c r="BF259" i="3"/>
  <c r="R259" i="3"/>
  <c r="Q259" i="3"/>
  <c r="X259" i="3"/>
  <c r="V259" i="3"/>
  <c r="T259" i="3"/>
  <c r="P259" i="3"/>
  <c r="BK259" i="3"/>
  <c r="K259" i="3"/>
  <c r="BE259" i="3"/>
  <c r="BI254" i="3"/>
  <c r="BH254" i="3"/>
  <c r="BG254" i="3"/>
  <c r="BF254" i="3"/>
  <c r="R254" i="3"/>
  <c r="Q254" i="3"/>
  <c r="X254" i="3"/>
  <c r="V254" i="3"/>
  <c r="T254" i="3"/>
  <c r="P254" i="3"/>
  <c r="BK254" i="3" s="1"/>
  <c r="K254" i="3"/>
  <c r="BE254" i="3" s="1"/>
  <c r="BI249" i="3"/>
  <c r="BH249" i="3"/>
  <c r="BG249" i="3"/>
  <c r="BF249" i="3"/>
  <c r="R249" i="3"/>
  <c r="Q249" i="3"/>
  <c r="X249" i="3"/>
  <c r="V249" i="3"/>
  <c r="T249" i="3"/>
  <c r="P249" i="3"/>
  <c r="K249" i="3" s="1"/>
  <c r="BE249" i="3"/>
  <c r="BI244" i="3"/>
  <c r="BH244" i="3"/>
  <c r="BG244" i="3"/>
  <c r="BF244" i="3"/>
  <c r="R244" i="3"/>
  <c r="Q244" i="3"/>
  <c r="X244" i="3"/>
  <c r="V244" i="3"/>
  <c r="T244" i="3"/>
  <c r="P244" i="3"/>
  <c r="BK244" i="3" s="1"/>
  <c r="BI239" i="3"/>
  <c r="BH239" i="3"/>
  <c r="BG239" i="3"/>
  <c r="BF239" i="3"/>
  <c r="R239" i="3"/>
  <c r="Q239" i="3"/>
  <c r="X239" i="3"/>
  <c r="V239" i="3"/>
  <c r="T239" i="3"/>
  <c r="P239" i="3"/>
  <c r="BK239" i="3"/>
  <c r="K239" i="3"/>
  <c r="BE239" i="3" s="1"/>
  <c r="BI234" i="3"/>
  <c r="BH234" i="3"/>
  <c r="BG234" i="3"/>
  <c r="BF234" i="3"/>
  <c r="R234" i="3"/>
  <c r="Q234" i="3"/>
  <c r="X234" i="3"/>
  <c r="V234" i="3"/>
  <c r="T234" i="3"/>
  <c r="P234" i="3"/>
  <c r="K234" i="3" s="1"/>
  <c r="BE234" i="3" s="1"/>
  <c r="BK234" i="3"/>
  <c r="BI229" i="3"/>
  <c r="BH229" i="3"/>
  <c r="BG229" i="3"/>
  <c r="BF229" i="3"/>
  <c r="R229" i="3"/>
  <c r="Q229" i="3"/>
  <c r="X229" i="3"/>
  <c r="V229" i="3"/>
  <c r="T229" i="3"/>
  <c r="P229" i="3"/>
  <c r="K229" i="3" s="1"/>
  <c r="BE229" i="3" s="1"/>
  <c r="BK229" i="3"/>
  <c r="BI224" i="3"/>
  <c r="BH224" i="3"/>
  <c r="BG224" i="3"/>
  <c r="BF224" i="3"/>
  <c r="R224" i="3"/>
  <c r="Q224" i="3"/>
  <c r="X224" i="3"/>
  <c r="V224" i="3"/>
  <c r="T224" i="3"/>
  <c r="P224" i="3"/>
  <c r="BK224" i="3" s="1"/>
  <c r="K224" i="3"/>
  <c r="BE224" i="3" s="1"/>
  <c r="BI219" i="3"/>
  <c r="BH219" i="3"/>
  <c r="BG219" i="3"/>
  <c r="BF219" i="3"/>
  <c r="R219" i="3"/>
  <c r="Q219" i="3"/>
  <c r="X219" i="3"/>
  <c r="X196" i="3" s="1"/>
  <c r="V219" i="3"/>
  <c r="T219" i="3"/>
  <c r="P219" i="3"/>
  <c r="BK219" i="3"/>
  <c r="K219" i="3"/>
  <c r="BE219" i="3"/>
  <c r="BI217" i="3"/>
  <c r="BH217" i="3"/>
  <c r="BG217" i="3"/>
  <c r="BF217" i="3"/>
  <c r="R217" i="3"/>
  <c r="Q217" i="3"/>
  <c r="X217" i="3"/>
  <c r="V217" i="3"/>
  <c r="T217" i="3"/>
  <c r="P217" i="3"/>
  <c r="BK217" i="3" s="1"/>
  <c r="BI212" i="3"/>
  <c r="BH212" i="3"/>
  <c r="BG212" i="3"/>
  <c r="BF212" i="3"/>
  <c r="R212" i="3"/>
  <c r="Q212" i="3"/>
  <c r="X212" i="3"/>
  <c r="V212" i="3"/>
  <c r="T212" i="3"/>
  <c r="P212" i="3"/>
  <c r="K212" i="3" s="1"/>
  <c r="BE212" i="3" s="1"/>
  <c r="BI207" i="3"/>
  <c r="BH207" i="3"/>
  <c r="BG207" i="3"/>
  <c r="BF207" i="3"/>
  <c r="R207" i="3"/>
  <c r="Q207" i="3"/>
  <c r="X207" i="3"/>
  <c r="V207" i="3"/>
  <c r="T207" i="3"/>
  <c r="P207" i="3"/>
  <c r="BK207" i="3" s="1"/>
  <c r="BI202" i="3"/>
  <c r="BH202" i="3"/>
  <c r="BG202" i="3"/>
  <c r="BF202" i="3"/>
  <c r="R202" i="3"/>
  <c r="R196" i="3" s="1"/>
  <c r="J99" i="3" s="1"/>
  <c r="Q202" i="3"/>
  <c r="X202" i="3"/>
  <c r="V202" i="3"/>
  <c r="T202" i="3"/>
  <c r="T196" i="3" s="1"/>
  <c r="P202" i="3"/>
  <c r="BK202" i="3"/>
  <c r="K202" i="3"/>
  <c r="BE202" i="3" s="1"/>
  <c r="BI197" i="3"/>
  <c r="BH197" i="3"/>
  <c r="BG197" i="3"/>
  <c r="BF197" i="3"/>
  <c r="R197" i="3"/>
  <c r="Q197" i="3"/>
  <c r="Q196" i="3" s="1"/>
  <c r="I99" i="3" s="1"/>
  <c r="X197" i="3"/>
  <c r="V197" i="3"/>
  <c r="V196" i="3" s="1"/>
  <c r="T197" i="3"/>
  <c r="P197" i="3"/>
  <c r="K197" i="3" s="1"/>
  <c r="BE197" i="3" s="1"/>
  <c r="BI190" i="3"/>
  <c r="BH190" i="3"/>
  <c r="BG190" i="3"/>
  <c r="BF190" i="3"/>
  <c r="R190" i="3"/>
  <c r="Q190" i="3"/>
  <c r="X190" i="3"/>
  <c r="V190" i="3"/>
  <c r="T190" i="3"/>
  <c r="P190" i="3"/>
  <c r="BK190" i="3"/>
  <c r="K190" i="3"/>
  <c r="BE190" i="3" s="1"/>
  <c r="BI185" i="3"/>
  <c r="BH185" i="3"/>
  <c r="BG185" i="3"/>
  <c r="BF185" i="3"/>
  <c r="R185" i="3"/>
  <c r="Q185" i="3"/>
  <c r="X185" i="3"/>
  <c r="V185" i="3"/>
  <c r="T185" i="3"/>
  <c r="P185" i="3"/>
  <c r="K185" i="3" s="1"/>
  <c r="BE185" i="3" s="1"/>
  <c r="BK185" i="3"/>
  <c r="BI180" i="3"/>
  <c r="BH180" i="3"/>
  <c r="BG180" i="3"/>
  <c r="BF180" i="3"/>
  <c r="R180" i="3"/>
  <c r="Q180" i="3"/>
  <c r="X180" i="3"/>
  <c r="V180" i="3"/>
  <c r="T180" i="3"/>
  <c r="P180" i="3"/>
  <c r="K180" i="3" s="1"/>
  <c r="BE180" i="3" s="1"/>
  <c r="BK180" i="3"/>
  <c r="BI175" i="3"/>
  <c r="BH175" i="3"/>
  <c r="BG175" i="3"/>
  <c r="BF175" i="3"/>
  <c r="R175" i="3"/>
  <c r="Q175" i="3"/>
  <c r="X175" i="3"/>
  <c r="V175" i="3"/>
  <c r="T175" i="3"/>
  <c r="P175" i="3"/>
  <c r="BK175" i="3" s="1"/>
  <c r="BI170" i="3"/>
  <c r="BH170" i="3"/>
  <c r="BG170" i="3"/>
  <c r="BF170" i="3"/>
  <c r="R170" i="3"/>
  <c r="Q170" i="3"/>
  <c r="X170" i="3"/>
  <c r="V170" i="3"/>
  <c r="T170" i="3"/>
  <c r="P170" i="3"/>
  <c r="BK170" i="3"/>
  <c r="K170" i="3"/>
  <c r="BE170" i="3"/>
  <c r="BI165" i="3"/>
  <c r="BH165" i="3"/>
  <c r="BG165" i="3"/>
  <c r="BF165" i="3"/>
  <c r="R165" i="3"/>
  <c r="Q165" i="3"/>
  <c r="X165" i="3"/>
  <c r="V165" i="3"/>
  <c r="T165" i="3"/>
  <c r="P165" i="3"/>
  <c r="BK165" i="3" s="1"/>
  <c r="K165" i="3"/>
  <c r="BE165" i="3" s="1"/>
  <c r="BI160" i="3"/>
  <c r="BH160" i="3"/>
  <c r="BG160" i="3"/>
  <c r="BF160" i="3"/>
  <c r="R160" i="3"/>
  <c r="Q160" i="3"/>
  <c r="X160" i="3"/>
  <c r="V160" i="3"/>
  <c r="T160" i="3"/>
  <c r="P160" i="3"/>
  <c r="BK160" i="3"/>
  <c r="K160" i="3"/>
  <c r="BE160" i="3"/>
  <c r="BI155" i="3"/>
  <c r="BH155" i="3"/>
  <c r="BG155" i="3"/>
  <c r="BF155" i="3"/>
  <c r="R155" i="3"/>
  <c r="Q155" i="3"/>
  <c r="X155" i="3"/>
  <c r="V155" i="3"/>
  <c r="T155" i="3"/>
  <c r="P155" i="3"/>
  <c r="BK155" i="3" s="1"/>
  <c r="BI150" i="3"/>
  <c r="BH150" i="3"/>
  <c r="BG150" i="3"/>
  <c r="BF150" i="3"/>
  <c r="R150" i="3"/>
  <c r="Q150" i="3"/>
  <c r="X150" i="3"/>
  <c r="V150" i="3"/>
  <c r="T150" i="3"/>
  <c r="P150" i="3"/>
  <c r="K150" i="3" s="1"/>
  <c r="BE150" i="3" s="1"/>
  <c r="BK150" i="3"/>
  <c r="BI145" i="3"/>
  <c r="BH145" i="3"/>
  <c r="BG145" i="3"/>
  <c r="BF145" i="3"/>
  <c r="R145" i="3"/>
  <c r="Q145" i="3"/>
  <c r="X145" i="3"/>
  <c r="V145" i="3"/>
  <c r="T145" i="3"/>
  <c r="P145" i="3"/>
  <c r="BK145" i="3" s="1"/>
  <c r="K145" i="3"/>
  <c r="BE145" i="3" s="1"/>
  <c r="BI140" i="3"/>
  <c r="BH140" i="3"/>
  <c r="BG140" i="3"/>
  <c r="F37" i="3" s="1"/>
  <c r="BD96" i="1" s="1"/>
  <c r="BF140" i="3"/>
  <c r="R140" i="3"/>
  <c r="Q140" i="3"/>
  <c r="X140" i="3"/>
  <c r="V140" i="3"/>
  <c r="T140" i="3"/>
  <c r="P140" i="3"/>
  <c r="BK140" i="3"/>
  <c r="K140" i="3"/>
  <c r="BE140" i="3"/>
  <c r="BI135" i="3"/>
  <c r="BH135" i="3"/>
  <c r="BG135" i="3"/>
  <c r="BF135" i="3"/>
  <c r="R135" i="3"/>
  <c r="Q135" i="3"/>
  <c r="X135" i="3"/>
  <c r="V135" i="3"/>
  <c r="T135" i="3"/>
  <c r="P135" i="3"/>
  <c r="BK135" i="3" s="1"/>
  <c r="BI130" i="3"/>
  <c r="BH130" i="3"/>
  <c r="BG130" i="3"/>
  <c r="BF130" i="3"/>
  <c r="R130" i="3"/>
  <c r="R129" i="3" s="1"/>
  <c r="J98" i="3" s="1"/>
  <c r="Q130" i="3"/>
  <c r="Q129" i="3" s="1"/>
  <c r="I98" i="3" s="1"/>
  <c r="X130" i="3"/>
  <c r="X129" i="3" s="1"/>
  <c r="V130" i="3"/>
  <c r="V129" i="3" s="1"/>
  <c r="T130" i="3"/>
  <c r="T129" i="3" s="1"/>
  <c r="P130" i="3"/>
  <c r="BK130" i="3" s="1"/>
  <c r="BK129" i="3" s="1"/>
  <c r="K129" i="3" s="1"/>
  <c r="K98" i="3" s="1"/>
  <c r="K130" i="3"/>
  <c r="BE130" i="3" s="1"/>
  <c r="BI124" i="3"/>
  <c r="F39" i="3"/>
  <c r="BF96" i="1" s="1"/>
  <c r="BH124" i="3"/>
  <c r="F38" i="3" s="1"/>
  <c r="BE96" i="1" s="1"/>
  <c r="BG124" i="3"/>
  <c r="BF124" i="3"/>
  <c r="K36" i="3" s="1"/>
  <c r="AY96" i="1" s="1"/>
  <c r="R124" i="3"/>
  <c r="R123" i="3"/>
  <c r="R122" i="3" s="1"/>
  <c r="J96" i="3" s="1"/>
  <c r="K31" i="3" s="1"/>
  <c r="AT96" i="1" s="1"/>
  <c r="Q124" i="3"/>
  <c r="Q123" i="3"/>
  <c r="X124" i="3"/>
  <c r="X123" i="3"/>
  <c r="X122" i="3" s="1"/>
  <c r="V124" i="3"/>
  <c r="V123" i="3" s="1"/>
  <c r="T124" i="3"/>
  <c r="T123" i="3"/>
  <c r="T122" i="3" s="1"/>
  <c r="AW96" i="1" s="1"/>
  <c r="P124" i="3"/>
  <c r="BK124" i="3"/>
  <c r="BK123" i="3" s="1"/>
  <c r="K124" i="3"/>
  <c r="BE124" i="3" s="1"/>
  <c r="I97" i="3"/>
  <c r="J119" i="3"/>
  <c r="J118" i="3"/>
  <c r="F118" i="3"/>
  <c r="F116" i="3"/>
  <c r="E114" i="3"/>
  <c r="J92" i="3"/>
  <c r="J91" i="3"/>
  <c r="F91" i="3"/>
  <c r="F89" i="3"/>
  <c r="E87" i="3"/>
  <c r="J18" i="3"/>
  <c r="E18" i="3"/>
  <c r="F92" i="3" s="1"/>
  <c r="F119" i="3"/>
  <c r="J17" i="3"/>
  <c r="J12" i="3"/>
  <c r="J89" i="3" s="1"/>
  <c r="J116" i="3"/>
  <c r="E7" i="3"/>
  <c r="E112" i="3" s="1"/>
  <c r="K39" i="2"/>
  <c r="K38" i="2"/>
  <c r="BA95" i="1" s="1"/>
  <c r="K37" i="2"/>
  <c r="AZ95" i="1" s="1"/>
  <c r="BI420" i="2"/>
  <c r="BH420" i="2"/>
  <c r="BG420" i="2"/>
  <c r="BF420" i="2"/>
  <c r="R420" i="2"/>
  <c r="Q420" i="2"/>
  <c r="X420" i="2"/>
  <c r="V420" i="2"/>
  <c r="T420" i="2"/>
  <c r="P420" i="2"/>
  <c r="K420" i="2" s="1"/>
  <c r="BE420" i="2" s="1"/>
  <c r="BK420" i="2"/>
  <c r="BI415" i="2"/>
  <c r="BH415" i="2"/>
  <c r="BG415" i="2"/>
  <c r="BF415" i="2"/>
  <c r="R415" i="2"/>
  <c r="Q415" i="2"/>
  <c r="X415" i="2"/>
  <c r="V415" i="2"/>
  <c r="T415" i="2"/>
  <c r="P415" i="2"/>
  <c r="BK415" i="2" s="1"/>
  <c r="K415" i="2"/>
  <c r="BE415" i="2" s="1"/>
  <c r="BI410" i="2"/>
  <c r="BH410" i="2"/>
  <c r="BG410" i="2"/>
  <c r="BF410" i="2"/>
  <c r="R410" i="2"/>
  <c r="Q410" i="2"/>
  <c r="X410" i="2"/>
  <c r="V410" i="2"/>
  <c r="T410" i="2"/>
  <c r="P410" i="2"/>
  <c r="BK410" i="2"/>
  <c r="K410" i="2"/>
  <c r="BE410" i="2"/>
  <c r="BI405" i="2"/>
  <c r="BH405" i="2"/>
  <c r="BG405" i="2"/>
  <c r="BF405" i="2"/>
  <c r="R405" i="2"/>
  <c r="Q405" i="2"/>
  <c r="Q387" i="2" s="1"/>
  <c r="I101" i="2" s="1"/>
  <c r="X405" i="2"/>
  <c r="V405" i="2"/>
  <c r="T405" i="2"/>
  <c r="P405" i="2"/>
  <c r="BK405" i="2" s="1"/>
  <c r="BI400" i="2"/>
  <c r="BH400" i="2"/>
  <c r="BG400" i="2"/>
  <c r="BF400" i="2"/>
  <c r="R400" i="2"/>
  <c r="Q400" i="2"/>
  <c r="X400" i="2"/>
  <c r="V400" i="2"/>
  <c r="T400" i="2"/>
  <c r="P400" i="2"/>
  <c r="K400" i="2" s="1"/>
  <c r="BE400" i="2" s="1"/>
  <c r="BK400" i="2"/>
  <c r="BI398" i="2"/>
  <c r="BH398" i="2"/>
  <c r="BG398" i="2"/>
  <c r="BF398" i="2"/>
  <c r="R398" i="2"/>
  <c r="Q398" i="2"/>
  <c r="X398" i="2"/>
  <c r="V398" i="2"/>
  <c r="V387" i="2" s="1"/>
  <c r="T398" i="2"/>
  <c r="P398" i="2"/>
  <c r="BK398" i="2" s="1"/>
  <c r="K398" i="2"/>
  <c r="BE398" i="2" s="1"/>
  <c r="BI393" i="2"/>
  <c r="BH393" i="2"/>
  <c r="BG393" i="2"/>
  <c r="BF393" i="2"/>
  <c r="R393" i="2"/>
  <c r="Q393" i="2"/>
  <c r="X393" i="2"/>
  <c r="V393" i="2"/>
  <c r="T393" i="2"/>
  <c r="P393" i="2"/>
  <c r="BK393" i="2"/>
  <c r="K393" i="2"/>
  <c r="BE393" i="2"/>
  <c r="BI388" i="2"/>
  <c r="BH388" i="2"/>
  <c r="BG388" i="2"/>
  <c r="BF388" i="2"/>
  <c r="R388" i="2"/>
  <c r="R387" i="2"/>
  <c r="Q388" i="2"/>
  <c r="X388" i="2"/>
  <c r="X387" i="2"/>
  <c r="V388" i="2"/>
  <c r="T388" i="2"/>
  <c r="T387" i="2"/>
  <c r="P388" i="2"/>
  <c r="BK388" i="2"/>
  <c r="K388" i="2"/>
  <c r="BE388" i="2"/>
  <c r="J101" i="2"/>
  <c r="BI382" i="2"/>
  <c r="BH382" i="2"/>
  <c r="BG382" i="2"/>
  <c r="BF382" i="2"/>
  <c r="R382" i="2"/>
  <c r="Q382" i="2"/>
  <c r="X382" i="2"/>
  <c r="V382" i="2"/>
  <c r="T382" i="2"/>
  <c r="P382" i="2"/>
  <c r="BK382" i="2"/>
  <c r="K382" i="2"/>
  <c r="BE382" i="2"/>
  <c r="BI377" i="2"/>
  <c r="BH377" i="2"/>
  <c r="BG377" i="2"/>
  <c r="BF377" i="2"/>
  <c r="R377" i="2"/>
  <c r="Q377" i="2"/>
  <c r="Q356" i="2" s="1"/>
  <c r="I100" i="2" s="1"/>
  <c r="X377" i="2"/>
  <c r="V377" i="2"/>
  <c r="T377" i="2"/>
  <c r="P377" i="2"/>
  <c r="BK377" i="2" s="1"/>
  <c r="BI372" i="2"/>
  <c r="BH372" i="2"/>
  <c r="BG372" i="2"/>
  <c r="BF372" i="2"/>
  <c r="R372" i="2"/>
  <c r="Q372" i="2"/>
  <c r="X372" i="2"/>
  <c r="V372" i="2"/>
  <c r="T372" i="2"/>
  <c r="P372" i="2"/>
  <c r="K372" i="2" s="1"/>
  <c r="BE372" i="2" s="1"/>
  <c r="BK372" i="2"/>
  <c r="BI367" i="2"/>
  <c r="BH367" i="2"/>
  <c r="BG367" i="2"/>
  <c r="BF367" i="2"/>
  <c r="R367" i="2"/>
  <c r="Q367" i="2"/>
  <c r="X367" i="2"/>
  <c r="V367" i="2"/>
  <c r="V356" i="2" s="1"/>
  <c r="T367" i="2"/>
  <c r="P367" i="2"/>
  <c r="BK367" i="2" s="1"/>
  <c r="K367" i="2"/>
  <c r="BE367" i="2" s="1"/>
  <c r="BI362" i="2"/>
  <c r="BH362" i="2"/>
  <c r="BG362" i="2"/>
  <c r="BF362" i="2"/>
  <c r="R362" i="2"/>
  <c r="Q362" i="2"/>
  <c r="X362" i="2"/>
  <c r="V362" i="2"/>
  <c r="T362" i="2"/>
  <c r="P362" i="2"/>
  <c r="BK362" i="2"/>
  <c r="K362" i="2"/>
  <c r="BE362" i="2"/>
  <c r="BI357" i="2"/>
  <c r="BH357" i="2"/>
  <c r="BG357" i="2"/>
  <c r="BF357" i="2"/>
  <c r="R357" i="2"/>
  <c r="R356" i="2"/>
  <c r="Q357" i="2"/>
  <c r="X357" i="2"/>
  <c r="X356" i="2"/>
  <c r="V357" i="2"/>
  <c r="T357" i="2"/>
  <c r="T356" i="2"/>
  <c r="P357" i="2"/>
  <c r="BK357" i="2"/>
  <c r="K357" i="2"/>
  <c r="BE357" i="2"/>
  <c r="J100" i="2"/>
  <c r="BI351" i="2"/>
  <c r="BH351" i="2"/>
  <c r="BG351" i="2"/>
  <c r="BF351" i="2"/>
  <c r="R351" i="2"/>
  <c r="Q351" i="2"/>
  <c r="X351" i="2"/>
  <c r="V351" i="2"/>
  <c r="T351" i="2"/>
  <c r="P351" i="2"/>
  <c r="BK351" i="2"/>
  <c r="K351" i="2"/>
  <c r="BE351" i="2"/>
  <c r="BI346" i="2"/>
  <c r="BH346" i="2"/>
  <c r="BG346" i="2"/>
  <c r="BF346" i="2"/>
  <c r="R346" i="2"/>
  <c r="Q346" i="2"/>
  <c r="X346" i="2"/>
  <c r="V346" i="2"/>
  <c r="T346" i="2"/>
  <c r="P346" i="2"/>
  <c r="BK346" i="2" s="1"/>
  <c r="BI341" i="2"/>
  <c r="BH341" i="2"/>
  <c r="BG341" i="2"/>
  <c r="BF341" i="2"/>
  <c r="R341" i="2"/>
  <c r="Q341" i="2"/>
  <c r="X341" i="2"/>
  <c r="V341" i="2"/>
  <c r="T341" i="2"/>
  <c r="P341" i="2"/>
  <c r="K341" i="2" s="1"/>
  <c r="BE341" i="2" s="1"/>
  <c r="BK341" i="2"/>
  <c r="BI339" i="2"/>
  <c r="BH339" i="2"/>
  <c r="BG339" i="2"/>
  <c r="BF339" i="2"/>
  <c r="R339" i="2"/>
  <c r="Q339" i="2"/>
  <c r="X339" i="2"/>
  <c r="V339" i="2"/>
  <c r="T339" i="2"/>
  <c r="P339" i="2"/>
  <c r="BK339" i="2" s="1"/>
  <c r="K339" i="2"/>
  <c r="BE339" i="2" s="1"/>
  <c r="BI334" i="2"/>
  <c r="BH334" i="2"/>
  <c r="BG334" i="2"/>
  <c r="BF334" i="2"/>
  <c r="R334" i="2"/>
  <c r="Q334" i="2"/>
  <c r="X334" i="2"/>
  <c r="V334" i="2"/>
  <c r="T334" i="2"/>
  <c r="P334" i="2"/>
  <c r="BK334" i="2"/>
  <c r="K334" i="2"/>
  <c r="BE334" i="2"/>
  <c r="BI332" i="2"/>
  <c r="BH332" i="2"/>
  <c r="BG332" i="2"/>
  <c r="BF332" i="2"/>
  <c r="R332" i="2"/>
  <c r="Q332" i="2"/>
  <c r="X332" i="2"/>
  <c r="V332" i="2"/>
  <c r="T332" i="2"/>
  <c r="P332" i="2"/>
  <c r="BK332" i="2" s="1"/>
  <c r="BI327" i="2"/>
  <c r="BH327" i="2"/>
  <c r="BG327" i="2"/>
  <c r="BF327" i="2"/>
  <c r="R327" i="2"/>
  <c r="R326" i="2" s="1"/>
  <c r="J99" i="2" s="1"/>
  <c r="Q327" i="2"/>
  <c r="Q326" i="2" s="1"/>
  <c r="I99" i="2" s="1"/>
  <c r="X327" i="2"/>
  <c r="X326" i="2" s="1"/>
  <c r="V327" i="2"/>
  <c r="V326" i="2" s="1"/>
  <c r="T327" i="2"/>
  <c r="T326" i="2" s="1"/>
  <c r="P327" i="2"/>
  <c r="BK327" i="2" s="1"/>
  <c r="K327" i="2"/>
  <c r="BE327" i="2" s="1"/>
  <c r="BI321" i="2"/>
  <c r="BH321" i="2"/>
  <c r="BG321" i="2"/>
  <c r="BF321" i="2"/>
  <c r="R321" i="2"/>
  <c r="Q321" i="2"/>
  <c r="X321" i="2"/>
  <c r="V321" i="2"/>
  <c r="T321" i="2"/>
  <c r="P321" i="2"/>
  <c r="BK321" i="2" s="1"/>
  <c r="BI316" i="2"/>
  <c r="BH316" i="2"/>
  <c r="BG316" i="2"/>
  <c r="BF316" i="2"/>
  <c r="R316" i="2"/>
  <c r="Q316" i="2"/>
  <c r="X316" i="2"/>
  <c r="V316" i="2"/>
  <c r="T316" i="2"/>
  <c r="P316" i="2"/>
  <c r="K316" i="2" s="1"/>
  <c r="BE316" i="2" s="1"/>
  <c r="BK316" i="2"/>
  <c r="BI311" i="2"/>
  <c r="BH311" i="2"/>
  <c r="BG311" i="2"/>
  <c r="BF311" i="2"/>
  <c r="R311" i="2"/>
  <c r="Q311" i="2"/>
  <c r="X311" i="2"/>
  <c r="V311" i="2"/>
  <c r="T311" i="2"/>
  <c r="P311" i="2"/>
  <c r="BK311" i="2" s="1"/>
  <c r="K311" i="2"/>
  <c r="BE311" i="2" s="1"/>
  <c r="BI306" i="2"/>
  <c r="BH306" i="2"/>
  <c r="BG306" i="2"/>
  <c r="BF306" i="2"/>
  <c r="R306" i="2"/>
  <c r="Q306" i="2"/>
  <c r="X306" i="2"/>
  <c r="V306" i="2"/>
  <c r="T306" i="2"/>
  <c r="P306" i="2"/>
  <c r="BK306" i="2"/>
  <c r="K306" i="2"/>
  <c r="BE306" i="2"/>
  <c r="BI301" i="2"/>
  <c r="BH301" i="2"/>
  <c r="BG301" i="2"/>
  <c r="BF301" i="2"/>
  <c r="R301" i="2"/>
  <c r="Q301" i="2"/>
  <c r="X301" i="2"/>
  <c r="V301" i="2"/>
  <c r="T301" i="2"/>
  <c r="P301" i="2"/>
  <c r="BK301" i="2" s="1"/>
  <c r="BI296" i="2"/>
  <c r="BH296" i="2"/>
  <c r="BG296" i="2"/>
  <c r="BF296" i="2"/>
  <c r="R296" i="2"/>
  <c r="Q296" i="2"/>
  <c r="X296" i="2"/>
  <c r="V296" i="2"/>
  <c r="T296" i="2"/>
  <c r="P296" i="2"/>
  <c r="K296" i="2" s="1"/>
  <c r="BE296" i="2" s="1"/>
  <c r="BK296" i="2"/>
  <c r="BI291" i="2"/>
  <c r="BH291" i="2"/>
  <c r="BG291" i="2"/>
  <c r="BF291" i="2"/>
  <c r="R291" i="2"/>
  <c r="Q291" i="2"/>
  <c r="X291" i="2"/>
  <c r="V291" i="2"/>
  <c r="T291" i="2"/>
  <c r="P291" i="2"/>
  <c r="BK291" i="2" s="1"/>
  <c r="K291" i="2"/>
  <c r="BE291" i="2" s="1"/>
  <c r="BI286" i="2"/>
  <c r="BH286" i="2"/>
  <c r="BG286" i="2"/>
  <c r="BF286" i="2"/>
  <c r="R286" i="2"/>
  <c r="Q286" i="2"/>
  <c r="X286" i="2"/>
  <c r="V286" i="2"/>
  <c r="T286" i="2"/>
  <c r="P286" i="2"/>
  <c r="BK286" i="2"/>
  <c r="K286" i="2"/>
  <c r="BE286" i="2"/>
  <c r="BI281" i="2"/>
  <c r="BH281" i="2"/>
  <c r="BG281" i="2"/>
  <c r="BF281" i="2"/>
  <c r="R281" i="2"/>
  <c r="Q281" i="2"/>
  <c r="X281" i="2"/>
  <c r="V281" i="2"/>
  <c r="T281" i="2"/>
  <c r="P281" i="2"/>
  <c r="BK281" i="2" s="1"/>
  <c r="BI276" i="2"/>
  <c r="BH276" i="2"/>
  <c r="BG276" i="2"/>
  <c r="BF276" i="2"/>
  <c r="R276" i="2"/>
  <c r="Q276" i="2"/>
  <c r="X276" i="2"/>
  <c r="V276" i="2"/>
  <c r="T276" i="2"/>
  <c r="P276" i="2"/>
  <c r="K276" i="2" s="1"/>
  <c r="BE276" i="2" s="1"/>
  <c r="BK276" i="2"/>
  <c r="BI271" i="2"/>
  <c r="BH271" i="2"/>
  <c r="BG271" i="2"/>
  <c r="BF271" i="2"/>
  <c r="R271" i="2"/>
  <c r="Q271" i="2"/>
  <c r="X271" i="2"/>
  <c r="V271" i="2"/>
  <c r="T271" i="2"/>
  <c r="P271" i="2"/>
  <c r="BK271" i="2" s="1"/>
  <c r="K271" i="2"/>
  <c r="BE271" i="2" s="1"/>
  <c r="BI266" i="2"/>
  <c r="BH266" i="2"/>
  <c r="BG266" i="2"/>
  <c r="BF266" i="2"/>
  <c r="R266" i="2"/>
  <c r="Q266" i="2"/>
  <c r="X266" i="2"/>
  <c r="V266" i="2"/>
  <c r="T266" i="2"/>
  <c r="P266" i="2"/>
  <c r="BK266" i="2"/>
  <c r="K266" i="2"/>
  <c r="BE266" i="2"/>
  <c r="BI261" i="2"/>
  <c r="BH261" i="2"/>
  <c r="BG261" i="2"/>
  <c r="BF261" i="2"/>
  <c r="R261" i="2"/>
  <c r="Q261" i="2"/>
  <c r="X261" i="2"/>
  <c r="V261" i="2"/>
  <c r="T261" i="2"/>
  <c r="P261" i="2"/>
  <c r="BK261" i="2" s="1"/>
  <c r="BI256" i="2"/>
  <c r="BH256" i="2"/>
  <c r="BG256" i="2"/>
  <c r="BF256" i="2"/>
  <c r="R256" i="2"/>
  <c r="Q256" i="2"/>
  <c r="X256" i="2"/>
  <c r="V256" i="2"/>
  <c r="T256" i="2"/>
  <c r="P256" i="2"/>
  <c r="K256" i="2" s="1"/>
  <c r="BE256" i="2" s="1"/>
  <c r="BK256" i="2"/>
  <c r="BI251" i="2"/>
  <c r="BH251" i="2"/>
  <c r="BG251" i="2"/>
  <c r="BF251" i="2"/>
  <c r="R251" i="2"/>
  <c r="Q251" i="2"/>
  <c r="X251" i="2"/>
  <c r="V251" i="2"/>
  <c r="T251" i="2"/>
  <c r="P251" i="2"/>
  <c r="BK251" i="2" s="1"/>
  <c r="K251" i="2"/>
  <c r="BE251" i="2" s="1"/>
  <c r="BI246" i="2"/>
  <c r="BH246" i="2"/>
  <c r="BG246" i="2"/>
  <c r="BF246" i="2"/>
  <c r="R246" i="2"/>
  <c r="Q246" i="2"/>
  <c r="X246" i="2"/>
  <c r="V246" i="2"/>
  <c r="T246" i="2"/>
  <c r="P246" i="2"/>
  <c r="BK246" i="2"/>
  <c r="K246" i="2"/>
  <c r="BE246" i="2"/>
  <c r="BI241" i="2"/>
  <c r="BH241" i="2"/>
  <c r="BG241" i="2"/>
  <c r="BF241" i="2"/>
  <c r="R241" i="2"/>
  <c r="Q241" i="2"/>
  <c r="X241" i="2"/>
  <c r="V241" i="2"/>
  <c r="T241" i="2"/>
  <c r="P241" i="2"/>
  <c r="BK241" i="2" s="1"/>
  <c r="BI236" i="2"/>
  <c r="BH236" i="2"/>
  <c r="BG236" i="2"/>
  <c r="BF236" i="2"/>
  <c r="R236" i="2"/>
  <c r="Q236" i="2"/>
  <c r="X236" i="2"/>
  <c r="V236" i="2"/>
  <c r="T236" i="2"/>
  <c r="P236" i="2"/>
  <c r="K236" i="2" s="1"/>
  <c r="BE236" i="2" s="1"/>
  <c r="BK236" i="2"/>
  <c r="BI231" i="2"/>
  <c r="BH231" i="2"/>
  <c r="BG231" i="2"/>
  <c r="BF231" i="2"/>
  <c r="R231" i="2"/>
  <c r="Q231" i="2"/>
  <c r="X231" i="2"/>
  <c r="V231" i="2"/>
  <c r="T231" i="2"/>
  <c r="P231" i="2"/>
  <c r="BK231" i="2" s="1"/>
  <c r="K231" i="2"/>
  <c r="BE231" i="2" s="1"/>
  <c r="BI226" i="2"/>
  <c r="BH226" i="2"/>
  <c r="BG226" i="2"/>
  <c r="BF226" i="2"/>
  <c r="R226" i="2"/>
  <c r="Q226" i="2"/>
  <c r="X226" i="2"/>
  <c r="V226" i="2"/>
  <c r="T226" i="2"/>
  <c r="P226" i="2"/>
  <c r="BK226" i="2"/>
  <c r="K226" i="2"/>
  <c r="BE226" i="2"/>
  <c r="BI221" i="2"/>
  <c r="BH221" i="2"/>
  <c r="BG221" i="2"/>
  <c r="BF221" i="2"/>
  <c r="R221" i="2"/>
  <c r="Q221" i="2"/>
  <c r="X221" i="2"/>
  <c r="V221" i="2"/>
  <c r="T221" i="2"/>
  <c r="P221" i="2"/>
  <c r="BK221" i="2" s="1"/>
  <c r="BI216" i="2"/>
  <c r="BH216" i="2"/>
  <c r="BG216" i="2"/>
  <c r="BF216" i="2"/>
  <c r="R216" i="2"/>
  <c r="Q216" i="2"/>
  <c r="X216" i="2"/>
  <c r="V216" i="2"/>
  <c r="T216" i="2"/>
  <c r="P216" i="2"/>
  <c r="K216" i="2" s="1"/>
  <c r="BE216" i="2" s="1"/>
  <c r="BK216" i="2"/>
  <c r="BI211" i="2"/>
  <c r="BH211" i="2"/>
  <c r="BG211" i="2"/>
  <c r="BF211" i="2"/>
  <c r="R211" i="2"/>
  <c r="Q211" i="2"/>
  <c r="X211" i="2"/>
  <c r="V211" i="2"/>
  <c r="T211" i="2"/>
  <c r="P211" i="2"/>
  <c r="BK211" i="2" s="1"/>
  <c r="K211" i="2"/>
  <c r="BE211" i="2" s="1"/>
  <c r="BI209" i="2"/>
  <c r="BH209" i="2"/>
  <c r="BG209" i="2"/>
  <c r="BF209" i="2"/>
  <c r="R209" i="2"/>
  <c r="Q209" i="2"/>
  <c r="X209" i="2"/>
  <c r="V209" i="2"/>
  <c r="T209" i="2"/>
  <c r="P209" i="2"/>
  <c r="BK209" i="2"/>
  <c r="K209" i="2"/>
  <c r="BE209" i="2"/>
  <c r="BI204" i="2"/>
  <c r="BH204" i="2"/>
  <c r="BG204" i="2"/>
  <c r="BF204" i="2"/>
  <c r="R204" i="2"/>
  <c r="Q204" i="2"/>
  <c r="X204" i="2"/>
  <c r="V204" i="2"/>
  <c r="T204" i="2"/>
  <c r="P204" i="2"/>
  <c r="BK204" i="2" s="1"/>
  <c r="BI199" i="2"/>
  <c r="BH199" i="2"/>
  <c r="BG199" i="2"/>
  <c r="BF199" i="2"/>
  <c r="R199" i="2"/>
  <c r="Q199" i="2"/>
  <c r="X199" i="2"/>
  <c r="V199" i="2"/>
  <c r="T199" i="2"/>
  <c r="P199" i="2"/>
  <c r="K199" i="2" s="1"/>
  <c r="BE199" i="2" s="1"/>
  <c r="BK199" i="2"/>
  <c r="BI194" i="2"/>
  <c r="BH194" i="2"/>
  <c r="BG194" i="2"/>
  <c r="BF194" i="2"/>
  <c r="R194" i="2"/>
  <c r="Q194" i="2"/>
  <c r="X194" i="2"/>
  <c r="V194" i="2"/>
  <c r="T194" i="2"/>
  <c r="P194" i="2"/>
  <c r="BK194" i="2" s="1"/>
  <c r="K194" i="2"/>
  <c r="BE194" i="2" s="1"/>
  <c r="BI189" i="2"/>
  <c r="BH189" i="2"/>
  <c r="BG189" i="2"/>
  <c r="BF189" i="2"/>
  <c r="R189" i="2"/>
  <c r="R188" i="2" s="1"/>
  <c r="J98" i="2" s="1"/>
  <c r="Q189" i="2"/>
  <c r="Q188" i="2" s="1"/>
  <c r="I98" i="2" s="1"/>
  <c r="X189" i="2"/>
  <c r="X188" i="2" s="1"/>
  <c r="V189" i="2"/>
  <c r="V188" i="2" s="1"/>
  <c r="T189" i="2"/>
  <c r="T188" i="2" s="1"/>
  <c r="P189" i="2"/>
  <c r="BK189" i="2" s="1"/>
  <c r="K189" i="2"/>
  <c r="BE189" i="2" s="1"/>
  <c r="BI183" i="2"/>
  <c r="BH183" i="2"/>
  <c r="BG183" i="2"/>
  <c r="BF183" i="2"/>
  <c r="R183" i="2"/>
  <c r="Q183" i="2"/>
  <c r="X183" i="2"/>
  <c r="V183" i="2"/>
  <c r="T183" i="2"/>
  <c r="P183" i="2"/>
  <c r="BK183" i="2" s="1"/>
  <c r="K183" i="2"/>
  <c r="BE183" i="2" s="1"/>
  <c r="BI178" i="2"/>
  <c r="BH178" i="2"/>
  <c r="BG178" i="2"/>
  <c r="BF178" i="2"/>
  <c r="R178" i="2"/>
  <c r="Q178" i="2"/>
  <c r="X178" i="2"/>
  <c r="V178" i="2"/>
  <c r="T178" i="2"/>
  <c r="P178" i="2"/>
  <c r="BK178" i="2"/>
  <c r="K178" i="2"/>
  <c r="BE178" i="2"/>
  <c r="BI173" i="2"/>
  <c r="BH173" i="2"/>
  <c r="BG173" i="2"/>
  <c r="BF173" i="2"/>
  <c r="R173" i="2"/>
  <c r="Q173" i="2"/>
  <c r="X173" i="2"/>
  <c r="V173" i="2"/>
  <c r="T173" i="2"/>
  <c r="P173" i="2"/>
  <c r="BK173" i="2" s="1"/>
  <c r="BI168" i="2"/>
  <c r="BH168" i="2"/>
  <c r="BG168" i="2"/>
  <c r="BF168" i="2"/>
  <c r="R168" i="2"/>
  <c r="Q168" i="2"/>
  <c r="X168" i="2"/>
  <c r="V168" i="2"/>
  <c r="T168" i="2"/>
  <c r="P168" i="2"/>
  <c r="K168" i="2" s="1"/>
  <c r="BE168" i="2" s="1"/>
  <c r="BK168" i="2"/>
  <c r="BI163" i="2"/>
  <c r="BH163" i="2"/>
  <c r="BG163" i="2"/>
  <c r="BF163" i="2"/>
  <c r="R163" i="2"/>
  <c r="Q163" i="2"/>
  <c r="X163" i="2"/>
  <c r="V163" i="2"/>
  <c r="T163" i="2"/>
  <c r="P163" i="2"/>
  <c r="BK163" i="2" s="1"/>
  <c r="K163" i="2"/>
  <c r="BE163" i="2" s="1"/>
  <c r="BI158" i="2"/>
  <c r="BH158" i="2"/>
  <c r="BG158" i="2"/>
  <c r="BF158" i="2"/>
  <c r="R158" i="2"/>
  <c r="Q158" i="2"/>
  <c r="X158" i="2"/>
  <c r="V158" i="2"/>
  <c r="T158" i="2"/>
  <c r="P158" i="2"/>
  <c r="BK158" i="2"/>
  <c r="K158" i="2"/>
  <c r="BE158" i="2"/>
  <c r="BI153" i="2"/>
  <c r="BH153" i="2"/>
  <c r="BG153" i="2"/>
  <c r="BF153" i="2"/>
  <c r="R153" i="2"/>
  <c r="Q153" i="2"/>
  <c r="X153" i="2"/>
  <c r="V153" i="2"/>
  <c r="T153" i="2"/>
  <c r="P153" i="2"/>
  <c r="BK153" i="2" s="1"/>
  <c r="BI148" i="2"/>
  <c r="BH148" i="2"/>
  <c r="BG148" i="2"/>
  <c r="BF148" i="2"/>
  <c r="R148" i="2"/>
  <c r="Q148" i="2"/>
  <c r="X148" i="2"/>
  <c r="V148" i="2"/>
  <c r="T148" i="2"/>
  <c r="P148" i="2"/>
  <c r="K148" i="2" s="1"/>
  <c r="BE148" i="2" s="1"/>
  <c r="BK148" i="2"/>
  <c r="BI143" i="2"/>
  <c r="BH143" i="2"/>
  <c r="BG143" i="2"/>
  <c r="BF143" i="2"/>
  <c r="R143" i="2"/>
  <c r="Q143" i="2"/>
  <c r="X143" i="2"/>
  <c r="V143" i="2"/>
  <c r="T143" i="2"/>
  <c r="P143" i="2"/>
  <c r="BK143" i="2" s="1"/>
  <c r="K143" i="2"/>
  <c r="BE143" i="2" s="1"/>
  <c r="BI138" i="2"/>
  <c r="BH138" i="2"/>
  <c r="BG138" i="2"/>
  <c r="BF138" i="2"/>
  <c r="R138" i="2"/>
  <c r="Q138" i="2"/>
  <c r="X138" i="2"/>
  <c r="V138" i="2"/>
  <c r="T138" i="2"/>
  <c r="P138" i="2"/>
  <c r="BK138" i="2"/>
  <c r="K138" i="2"/>
  <c r="BE138" i="2"/>
  <c r="BI133" i="2"/>
  <c r="BH133" i="2"/>
  <c r="BG133" i="2"/>
  <c r="BF133" i="2"/>
  <c r="R133" i="2"/>
  <c r="Q133" i="2"/>
  <c r="X133" i="2"/>
  <c r="V133" i="2"/>
  <c r="T133" i="2"/>
  <c r="P133" i="2"/>
  <c r="BK133" i="2" s="1"/>
  <c r="BI128" i="2"/>
  <c r="F39" i="2" s="1"/>
  <c r="BF95" i="1" s="1"/>
  <c r="BH128" i="2"/>
  <c r="BG128" i="2"/>
  <c r="BF128" i="2"/>
  <c r="R128" i="2"/>
  <c r="Q128" i="2"/>
  <c r="X128" i="2"/>
  <c r="V128" i="2"/>
  <c r="T128" i="2"/>
  <c r="P128" i="2"/>
  <c r="K128" i="2" s="1"/>
  <c r="BE128" i="2" s="1"/>
  <c r="BK128" i="2"/>
  <c r="BI123" i="2"/>
  <c r="BH123" i="2"/>
  <c r="F38" i="2" s="1"/>
  <c r="BE95" i="1" s="1"/>
  <c r="BG123" i="2"/>
  <c r="F37" i="2"/>
  <c r="BD95" i="1" s="1"/>
  <c r="BF123" i="2"/>
  <c r="F36" i="2" s="1"/>
  <c r="BC95" i="1" s="1"/>
  <c r="R123" i="2"/>
  <c r="R122" i="2"/>
  <c r="Q123" i="2"/>
  <c r="Q122" i="2"/>
  <c r="X123" i="2"/>
  <c r="X122" i="2"/>
  <c r="V123" i="2"/>
  <c r="V122" i="2" s="1"/>
  <c r="T123" i="2"/>
  <c r="T122" i="2" s="1"/>
  <c r="P123" i="2"/>
  <c r="BK123" i="2" s="1"/>
  <c r="BK122" i="2" s="1"/>
  <c r="J118" i="2"/>
  <c r="J117" i="2"/>
  <c r="F117" i="2"/>
  <c r="F115" i="2"/>
  <c r="E113" i="2"/>
  <c r="J92" i="2"/>
  <c r="J91" i="2"/>
  <c r="F91" i="2"/>
  <c r="F89" i="2"/>
  <c r="E87" i="2"/>
  <c r="J18" i="2"/>
  <c r="E18" i="2"/>
  <c r="F118" i="2"/>
  <c r="F92" i="2"/>
  <c r="J17" i="2"/>
  <c r="J12" i="2"/>
  <c r="J115" i="2"/>
  <c r="J89" i="2"/>
  <c r="E7" i="2"/>
  <c r="E111" i="2" s="1"/>
  <c r="E85" i="2"/>
  <c r="AU94" i="1"/>
  <c r="L90" i="1"/>
  <c r="AM90" i="1"/>
  <c r="AM89" i="1"/>
  <c r="L89" i="1"/>
  <c r="AM87" i="1"/>
  <c r="L87" i="1"/>
  <c r="L85" i="1"/>
  <c r="L84" i="1"/>
  <c r="BK150" i="4" l="1"/>
  <c r="BK149" i="4" s="1"/>
  <c r="K149" i="4" s="1"/>
  <c r="K99" i="4" s="1"/>
  <c r="F39" i="4"/>
  <c r="BF97" i="1" s="1"/>
  <c r="Q121" i="4"/>
  <c r="I96" i="4" s="1"/>
  <c r="K30" i="4" s="1"/>
  <c r="AS97" i="1" s="1"/>
  <c r="K36" i="4"/>
  <c r="AY97" i="1" s="1"/>
  <c r="BE94" i="1"/>
  <c r="BA94" i="1" s="1"/>
  <c r="BF94" i="1"/>
  <c r="W33" i="1" s="1"/>
  <c r="BK356" i="2"/>
  <c r="K356" i="2" s="1"/>
  <c r="K100" i="2" s="1"/>
  <c r="X121" i="2"/>
  <c r="R121" i="2"/>
  <c r="J96" i="2" s="1"/>
  <c r="K31" i="2" s="1"/>
  <c r="AT95" i="1" s="1"/>
  <c r="BK326" i="2"/>
  <c r="K326" i="2" s="1"/>
  <c r="K99" i="2" s="1"/>
  <c r="BK387" i="2"/>
  <c r="K387" i="2" s="1"/>
  <c r="K101" i="2" s="1"/>
  <c r="K123" i="3"/>
  <c r="K97" i="3" s="1"/>
  <c r="T121" i="2"/>
  <c r="AW95" i="1" s="1"/>
  <c r="Q121" i="2"/>
  <c r="I96" i="2" s="1"/>
  <c r="K30" i="2" s="1"/>
  <c r="AS95" i="1" s="1"/>
  <c r="K122" i="2"/>
  <c r="K97" i="2" s="1"/>
  <c r="V121" i="2"/>
  <c r="BK188" i="2"/>
  <c r="K188" i="2" s="1"/>
  <c r="K98" i="2" s="1"/>
  <c r="K36" i="2"/>
  <c r="AY95" i="1" s="1"/>
  <c r="J97" i="3"/>
  <c r="F36" i="3"/>
  <c r="BC96" i="1" s="1"/>
  <c r="BC94" i="1" s="1"/>
  <c r="BK197" i="3"/>
  <c r="K244" i="3"/>
  <c r="BE244" i="3" s="1"/>
  <c r="BK249" i="3"/>
  <c r="K324" i="3"/>
  <c r="BE324" i="3" s="1"/>
  <c r="BK324" i="3"/>
  <c r="Q397" i="3"/>
  <c r="I102" i="3" s="1"/>
  <c r="X122" i="5"/>
  <c r="F37" i="5"/>
  <c r="BD98" i="1" s="1"/>
  <c r="I97" i="2"/>
  <c r="K123" i="2"/>
  <c r="BE123" i="2" s="1"/>
  <c r="K133" i="2"/>
  <c r="BE133" i="2" s="1"/>
  <c r="K153" i="2"/>
  <c r="BE153" i="2" s="1"/>
  <c r="K173" i="2"/>
  <c r="BE173" i="2" s="1"/>
  <c r="K204" i="2"/>
  <c r="BE204" i="2" s="1"/>
  <c r="K221" i="2"/>
  <c r="BE221" i="2" s="1"/>
  <c r="K241" i="2"/>
  <c r="BE241" i="2" s="1"/>
  <c r="K261" i="2"/>
  <c r="BE261" i="2" s="1"/>
  <c r="K281" i="2"/>
  <c r="BE281" i="2" s="1"/>
  <c r="K301" i="2"/>
  <c r="BE301" i="2" s="1"/>
  <c r="K321" i="2"/>
  <c r="BE321" i="2" s="1"/>
  <c r="K332" i="2"/>
  <c r="BE332" i="2" s="1"/>
  <c r="K346" i="2"/>
  <c r="BE346" i="2" s="1"/>
  <c r="K377" i="2"/>
  <c r="BE377" i="2" s="1"/>
  <c r="K405" i="2"/>
  <c r="BE405" i="2" s="1"/>
  <c r="E85" i="3"/>
  <c r="K135" i="3"/>
  <c r="BE135" i="3" s="1"/>
  <c r="K35" i="3" s="1"/>
  <c r="AX96" i="1" s="1"/>
  <c r="AV96" i="1" s="1"/>
  <c r="K155" i="3"/>
  <c r="BE155" i="3" s="1"/>
  <c r="K175" i="3"/>
  <c r="BE175" i="3" s="1"/>
  <c r="K217" i="3"/>
  <c r="BE217" i="3" s="1"/>
  <c r="F35" i="3" s="1"/>
  <c r="BB96" i="1" s="1"/>
  <c r="BK123" i="4"/>
  <c r="K123" i="4"/>
  <c r="BE123" i="4" s="1"/>
  <c r="R121" i="4"/>
  <c r="J96" i="4" s="1"/>
  <c r="K31" i="4" s="1"/>
  <c r="AT97" i="1" s="1"/>
  <c r="E85" i="5"/>
  <c r="E112" i="5"/>
  <c r="J97" i="2"/>
  <c r="K207" i="3"/>
  <c r="BE207" i="3" s="1"/>
  <c r="BK212" i="3"/>
  <c r="K284" i="3"/>
  <c r="BE284" i="3" s="1"/>
  <c r="K350" i="3"/>
  <c r="BE350" i="3" s="1"/>
  <c r="BK350" i="3"/>
  <c r="BK335" i="3" s="1"/>
  <c r="K335" i="3" s="1"/>
  <c r="K100" i="3" s="1"/>
  <c r="V365" i="3"/>
  <c r="V122" i="3" s="1"/>
  <c r="K381" i="3"/>
  <c r="BE381" i="3" s="1"/>
  <c r="BK381" i="3"/>
  <c r="BK365" i="3" s="1"/>
  <c r="K365" i="3" s="1"/>
  <c r="K101" i="3" s="1"/>
  <c r="V397" i="3"/>
  <c r="K413" i="3"/>
  <c r="BE413" i="3" s="1"/>
  <c r="BK413" i="3"/>
  <c r="T121" i="4"/>
  <c r="AW97" i="1" s="1"/>
  <c r="X122" i="4"/>
  <c r="X121" i="4" s="1"/>
  <c r="F37" i="4"/>
  <c r="BD97" i="1" s="1"/>
  <c r="BD94" i="1" s="1"/>
  <c r="K128" i="4"/>
  <c r="BE128" i="4" s="1"/>
  <c r="BK128" i="4"/>
  <c r="BK187" i="4"/>
  <c r="BK186" i="4" s="1"/>
  <c r="K186" i="4" s="1"/>
  <c r="K101" i="4" s="1"/>
  <c r="K187" i="4"/>
  <c r="BE187" i="4" s="1"/>
  <c r="BK140" i="5"/>
  <c r="BK139" i="5" s="1"/>
  <c r="K139" i="5" s="1"/>
  <c r="K98" i="5" s="1"/>
  <c r="K140" i="5"/>
  <c r="BE140" i="5" s="1"/>
  <c r="K433" i="3"/>
  <c r="BE433" i="3" s="1"/>
  <c r="BK433" i="3"/>
  <c r="BK397" i="3" s="1"/>
  <c r="K397" i="3" s="1"/>
  <c r="K102" i="3" s="1"/>
  <c r="K181" i="4"/>
  <c r="BE181" i="4" s="1"/>
  <c r="BK181" i="4"/>
  <c r="BK160" i="4" s="1"/>
  <c r="K160" i="4" s="1"/>
  <c r="K100" i="4" s="1"/>
  <c r="T122" i="5"/>
  <c r="AW98" i="1" s="1"/>
  <c r="BK150" i="5"/>
  <c r="K150" i="5" s="1"/>
  <c r="K99" i="5" s="1"/>
  <c r="T161" i="5"/>
  <c r="R161" i="5"/>
  <c r="J100" i="5" s="1"/>
  <c r="BK187" i="5"/>
  <c r="K187" i="5" s="1"/>
  <c r="K101" i="5" s="1"/>
  <c r="V203" i="5"/>
  <c r="F35" i="6"/>
  <c r="BB99" i="1" s="1"/>
  <c r="K35" i="6"/>
  <c r="AX99" i="1" s="1"/>
  <c r="AV99" i="1" s="1"/>
  <c r="BK123" i="5"/>
  <c r="V150" i="5"/>
  <c r="V122" i="5" s="1"/>
  <c r="BK203" i="5"/>
  <c r="K203" i="5" s="1"/>
  <c r="K102" i="5" s="1"/>
  <c r="F36" i="5"/>
  <c r="BC98" i="1" s="1"/>
  <c r="K36" i="5"/>
  <c r="AY98" i="1" s="1"/>
  <c r="BK161" i="5"/>
  <c r="K161" i="5" s="1"/>
  <c r="K100" i="5" s="1"/>
  <c r="K177" i="5"/>
  <c r="BE177" i="5" s="1"/>
  <c r="BK177" i="5"/>
  <c r="R120" i="6"/>
  <c r="J98" i="6"/>
  <c r="I98" i="6"/>
  <c r="Q120" i="6"/>
  <c r="BK137" i="6"/>
  <c r="BK154" i="6"/>
  <c r="BK174" i="6"/>
  <c r="BK121" i="6" s="1"/>
  <c r="BK194" i="6"/>
  <c r="BK202" i="6"/>
  <c r="BK196" i="6" s="1"/>
  <c r="K196" i="6" s="1"/>
  <c r="K99" i="6" s="1"/>
  <c r="BK222" i="6"/>
  <c r="BK239" i="6"/>
  <c r="BK259" i="6"/>
  <c r="K197" i="4"/>
  <c r="BE197" i="4" s="1"/>
  <c r="J89" i="5"/>
  <c r="F92" i="5"/>
  <c r="K172" i="5"/>
  <c r="BE172" i="5" s="1"/>
  <c r="K35" i="5" s="1"/>
  <c r="AX98" i="1" s="1"/>
  <c r="AV98" i="1" s="1"/>
  <c r="W32" i="1" l="1"/>
  <c r="K121" i="6"/>
  <c r="K98" i="6" s="1"/>
  <c r="BK120" i="6"/>
  <c r="AZ94" i="1"/>
  <c r="W31" i="1"/>
  <c r="W30" i="1"/>
  <c r="AY94" i="1"/>
  <c r="AK30" i="1" s="1"/>
  <c r="Q119" i="6"/>
  <c r="I96" i="6" s="1"/>
  <c r="K30" i="6" s="1"/>
  <c r="AS99" i="1" s="1"/>
  <c r="I97" i="6"/>
  <c r="K123" i="5"/>
  <c r="K97" i="5" s="1"/>
  <c r="BK122" i="5"/>
  <c r="K122" i="5" s="1"/>
  <c r="R122" i="5"/>
  <c r="J96" i="5" s="1"/>
  <c r="K31" i="5" s="1"/>
  <c r="AT98" i="1" s="1"/>
  <c r="AT94" i="1" s="1"/>
  <c r="K35" i="2"/>
  <c r="AX95" i="1" s="1"/>
  <c r="AV95" i="1" s="1"/>
  <c r="F35" i="2"/>
  <c r="BB95" i="1" s="1"/>
  <c r="BK121" i="2"/>
  <c r="K121" i="2" s="1"/>
  <c r="AW94" i="1"/>
  <c r="K35" i="4"/>
  <c r="AX97" i="1" s="1"/>
  <c r="AV97" i="1" s="1"/>
  <c r="F35" i="4"/>
  <c r="BB97" i="1" s="1"/>
  <c r="R119" i="6"/>
  <c r="J96" i="6" s="1"/>
  <c r="K31" i="6" s="1"/>
  <c r="AT99" i="1" s="1"/>
  <c r="J97" i="6"/>
  <c r="F35" i="5"/>
  <c r="BB98" i="1" s="1"/>
  <c r="BK122" i="4"/>
  <c r="BK196" i="3"/>
  <c r="Q122" i="3"/>
  <c r="I96" i="3" s="1"/>
  <c r="K30" i="3" s="1"/>
  <c r="AS96" i="1" s="1"/>
  <c r="AS94" i="1"/>
  <c r="K196" i="3" l="1"/>
  <c r="K99" i="3" s="1"/>
  <c r="BK122" i="3"/>
  <c r="K122" i="3" s="1"/>
  <c r="K122" i="4"/>
  <c r="K97" i="4" s="1"/>
  <c r="BK121" i="4"/>
  <c r="K121" i="4" s="1"/>
  <c r="K32" i="2"/>
  <c r="K96" i="2"/>
  <c r="K32" i="5"/>
  <c r="K96" i="5"/>
  <c r="K120" i="6"/>
  <c r="K97" i="6" s="1"/>
  <c r="BK119" i="6"/>
  <c r="K119" i="6" s="1"/>
  <c r="BB94" i="1"/>
  <c r="K96" i="4" l="1"/>
  <c r="K32" i="4"/>
  <c r="AG98" i="1"/>
  <c r="AN98" i="1" s="1"/>
  <c r="K41" i="5"/>
  <c r="K96" i="3"/>
  <c r="K32" i="3"/>
  <c r="W29" i="1"/>
  <c r="AX94" i="1"/>
  <c r="K96" i="6"/>
  <c r="K32" i="6"/>
  <c r="AG95" i="1"/>
  <c r="K41" i="2"/>
  <c r="AK29" i="1" l="1"/>
  <c r="AV94" i="1"/>
  <c r="AN95" i="1"/>
  <c r="AG99" i="1"/>
  <c r="AN99" i="1" s="1"/>
  <c r="K41" i="6"/>
  <c r="AG96" i="1"/>
  <c r="AN96" i="1" s="1"/>
  <c r="K41" i="3"/>
  <c r="AG97" i="1"/>
  <c r="AN97" i="1" s="1"/>
  <c r="K41" i="4"/>
  <c r="AG94" i="1" l="1"/>
  <c r="AN94" i="1" l="1"/>
  <c r="AK26" i="1"/>
  <c r="AK35" i="1" s="1"/>
</calcChain>
</file>

<file path=xl/sharedStrings.xml><?xml version="1.0" encoding="utf-8"?>
<sst xmlns="http://schemas.openxmlformats.org/spreadsheetml/2006/main" count="9268" uniqueCount="666">
  <si>
    <t>Export Komplet</t>
  </si>
  <si>
    <t/>
  </si>
  <si>
    <t>2.0</t>
  </si>
  <si>
    <t>False</t>
  </si>
  <si>
    <t>True</t>
  </si>
  <si>
    <t>{2fa24310-5467-4f8e-9815-ba1674bef868}</t>
  </si>
  <si>
    <t>&gt;&gt;  skryté sloupce  &lt;&lt;</t>
  </si>
  <si>
    <t>0,01</t>
  </si>
  <si>
    <t>21</t>
  </si>
  <si>
    <t>15</t>
  </si>
  <si>
    <t>REKAPITULACE STAVBY</t>
  </si>
  <si>
    <t>v ---  níže se nacházejí doplnkové a pomocné údaje k sestavám  --- v</t>
  </si>
  <si>
    <t>Návod na vyplnění</t>
  </si>
  <si>
    <t>0,001</t>
  </si>
  <si>
    <t>Kód:</t>
  </si>
  <si>
    <t>02E</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</si>
  <si>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</si>
  <si>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</si>
  <si>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a přístavba výtahu, ZŠ Smetanova č.p. 460 Lanškroun  - II Etapa</t>
  </si>
  <si>
    <t>KSO:</t>
  </si>
  <si>
    <t>CC-CZ:</t>
  </si>
  <si>
    <t>Místo:</t>
  </si>
  <si>
    <t>Lanškroun</t>
  </si>
  <si>
    <t>Datum:</t>
  </si>
  <si>
    <t>31. 7. 2019</t>
  </si>
  <si>
    <t>Zadavatel:</t>
  </si>
  <si>
    <t>IČ:</t>
  </si>
  <si>
    <t>Město Lanškroun</t>
  </si>
  <si>
    <t>DIČ:</t>
  </si>
  <si>
    <t>Uchazeč:</t>
  </si>
  <si>
    <t>Vyplň údaj</t>
  </si>
  <si>
    <t>Projektant:</t>
  </si>
  <si>
    <t>Petr Kovář</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</si>
  <si>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</si>
  <si>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</si>
  <si>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</si>
  <si>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</si>
  <si>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</si>
  <si>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</si>
  <si>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</si>
  <si>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</si>
  <si>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</si>
  <si>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</si>
  <si>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</si>
  <si>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</si>
  <si>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</si>
  <si>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</si>
  <si>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</si>
  <si>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</si>
  <si>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</si>
  <si>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</si>
  <si>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</si>
  <si>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</si>
  <si>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</si>
  <si>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</si>
  <si>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</si>
  <si>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</si>
  <si>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</si>
  <si>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</si>
  <si>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</si>
  <si>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</si>
  <si>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</si>
  <si>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</si>
  <si>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</si>
  <si>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</si>
  <si>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</si>
  <si>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</si>
  <si>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</si>
  <si>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</si>
  <si>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</si>
  <si>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</si>
  <si>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</si>
  <si>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</si>
  <si>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</si>
  <si>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</si>
  <si>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</si>
  <si>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</si>
  <si>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</si>
  <si>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</si>
  <si>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</si>
  <si>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</si>
  <si>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</si>
  <si>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</si>
  <si>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01a</t>
  </si>
  <si>
    <t>Silnoproud - dodávka</t>
  </si>
  <si>
    <t>STA</t>
  </si>
  <si>
    <t>1</t>
  </si>
  <si>
    <t>{52258124-1a5a-4100-8279-3c76b74d1637}</t>
  </si>
  <si>
    <t>2</t>
  </si>
  <si>
    <t>01b</t>
  </si>
  <si>
    <t>Siilnoproud - montáž</t>
  </si>
  <si>
    <t>{ec6f2f50-da00-4a8a-8d80-8ae340c044bf}</t>
  </si>
  <si>
    <t>02a</t>
  </si>
  <si>
    <t>Slaboproud - dodávka</t>
  </si>
  <si>
    <t>{623b1763-bc81-4c23-821a-357feb5d62a8}</t>
  </si>
  <si>
    <t>02b</t>
  </si>
  <si>
    <t>Slaboproud - montáž</t>
  </si>
  <si>
    <t>{8aaca685-c3ff-4c45-a223-4efd1914c90b}</t>
  </si>
  <si>
    <t>03</t>
  </si>
  <si>
    <t>Venkovní kabelové rozvody a osvětlení</t>
  </si>
  <si>
    <t>{8e77a3e1-f47b-4778-a33d-41cd8ba70648}</t>
  </si>
  <si>
    <t>KRYCÍ LIST SOUPISU PRACÍ</t>
  </si>
  <si>
    <t>Objekt:</t>
  </si>
  <si>
    <t>01a - Silnoproud - dodávka</t>
  </si>
  <si>
    <t>Materiál</t>
  </si>
  <si>
    <t>Montáž</t>
  </si>
  <si>
    <t>REKAPITULACE ČLENĚNÍ SOUPISU PRACÍ</t>
  </si>
  <si>
    <t>Kód dílu - Popis</t>
  </si>
  <si>
    <t>Materiál [CZK]</t>
  </si>
  <si>
    <t>Montáž [CZK]</t>
  </si>
  <si>
    <t>Cena celkem [CZK]</t>
  </si>
  <si>
    <t>Náklady ze soupisu prací</t>
  </si>
  <si>
    <t>-1</t>
  </si>
  <si>
    <t>D2 - Svítidla vč. příslušenství, zdrojů, recykl. poplatků (svítidla budou odsouhlasena HIP a zástupcem in</t>
  </si>
  <si>
    <t>D3 - Koncové prvky, instalační materiál</t>
  </si>
  <si>
    <t>D4 - Kabelové trasy, upevňovací a pomocný materiál</t>
  </si>
  <si>
    <t>D5 - Kabely</t>
  </si>
  <si>
    <t>D9 - Ostatní</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</si>
  <si>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</si>
  <si>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</si>
  <si>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</si>
  <si>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</si>
  <si>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</si>
  <si>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</si>
  <si>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</si>
  <si>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</si>
  <si>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</si>
  <si>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</si>
  <si>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</si>
  <si>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</si>
  <si>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</si>
  <si>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</si>
  <si>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</si>
  <si>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</si>
  <si>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</si>
  <si>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D2</t>
  </si>
  <si>
    <t>Svítidla vč. příslušenství, zdrojů, recykl. poplatků (svítidla budou odsouhlasena HIP a zástupcem in</t>
  </si>
  <si>
    <t>ROZPOCET</t>
  </si>
  <si>
    <t>K</t>
  </si>
  <si>
    <t>Pol128</t>
  </si>
  <si>
    <t>A1 - LED svítidlo, stropní, do podhledu, 25W, IP42</t>
  </si>
  <si>
    <t>ks</t>
  </si>
  <si>
    <t>4</t>
  </si>
  <si>
    <t>16</t>
  </si>
  <si>
    <t>PP</t>
  </si>
  <si>
    <t>VV</t>
  </si>
  <si>
    <t>Viz D.1.4.2.7 - Půdorys 3.NP, podkroví</t>
  </si>
  <si>
    <t>9</t>
  </si>
  <si>
    <t>Součet</t>
  </si>
  <si>
    <t>Pol129</t>
  </si>
  <si>
    <t>A2 - LED svítidlo, stropní, do podhledu, 15W, IP42</t>
  </si>
  <si>
    <t>18</t>
  </si>
  <si>
    <t>Viz D.1.4.2.5 - Půdorys 1.NP; D.1.4.2.6 - Půdorys 2.NP; D.1.4.2.7 - Půdorys 3.NP, podkroví</t>
  </si>
  <si>
    <t>4+4+5</t>
  </si>
  <si>
    <t>3</t>
  </si>
  <si>
    <t>Pol130</t>
  </si>
  <si>
    <t>B1 - LED svítidlo, nástěnné / stropní, přisazené, 43W, IP20</t>
  </si>
  <si>
    <t>20</t>
  </si>
  <si>
    <t>Viz D.1.4.2.6 - Půdorys 2.NP; D.1.4.2.7 - Půdorys 3.NP, podkroví</t>
  </si>
  <si>
    <t>2+14</t>
  </si>
  <si>
    <t>Pol131</t>
  </si>
  <si>
    <t>C1 - LED svítidlo, stropní, závěsné, max. rozm.: 3000x80x80mm, 120W, IP20</t>
  </si>
  <si>
    <t>m</t>
  </si>
  <si>
    <t>22</t>
  </si>
  <si>
    <t>5</t>
  </si>
  <si>
    <t>Pol132</t>
  </si>
  <si>
    <t>C2 - LED svítidlo, stropní, závěsné, max. rozm.: 4200x80x80mm, 168W, IP20</t>
  </si>
  <si>
    <t>24</t>
  </si>
  <si>
    <t>8</t>
  </si>
  <si>
    <t>6</t>
  </si>
  <si>
    <t>Pol133</t>
  </si>
  <si>
    <t>C3 - LED svítidlo, stropní, závěsné, max. rozm.: 6000x80x80mm, 240W, IP20</t>
  </si>
  <si>
    <t>26</t>
  </si>
  <si>
    <t>7</t>
  </si>
  <si>
    <t>Pol134</t>
  </si>
  <si>
    <t>C4 - LED svítidlo, stropní, závěsné, max. rozm.: 6780x80x80mm, 271W, IP20</t>
  </si>
  <si>
    <t>28</t>
  </si>
  <si>
    <t>Pol135</t>
  </si>
  <si>
    <t>D1 - LED svítidlo, stropní, závěsné / přisazené, 40W, IP65</t>
  </si>
  <si>
    <t>30</t>
  </si>
  <si>
    <t>Pol136</t>
  </si>
  <si>
    <t>E1 - žárovkové svítidlo, nástěnné, přisazené, IP44, patice E27, vč. žárovky LED 6W (náhrada za žárovku 60W)</t>
  </si>
  <si>
    <t>32</t>
  </si>
  <si>
    <t>10</t>
  </si>
  <si>
    <t>Pol137</t>
  </si>
  <si>
    <t>F1 - LED svítidlo, stropní, závěsné, asymetrické vyzařování, IP20</t>
  </si>
  <si>
    <t>34</t>
  </si>
  <si>
    <t>11</t>
  </si>
  <si>
    <t>Pol138</t>
  </si>
  <si>
    <t>N1 - LED svítidlo, nouzové, stropní, do podhledu, 3,7W, IP20</t>
  </si>
  <si>
    <t>36</t>
  </si>
  <si>
    <t>12</t>
  </si>
  <si>
    <t>Pol139</t>
  </si>
  <si>
    <t>N2 - LED svítidlo, nouzové, stropní, přisazené, 3,7W, IP20</t>
  </si>
  <si>
    <t>38</t>
  </si>
  <si>
    <t>Viz D.1.4.2.6 - Půdorys 2.NP</t>
  </si>
  <si>
    <t>13</t>
  </si>
  <si>
    <t>Pol140</t>
  </si>
  <si>
    <t>N3 - LED svítidlo, nouzové s piktogramem, nástěnné, IP20</t>
  </si>
  <si>
    <t>40</t>
  </si>
  <si>
    <t>1+6</t>
  </si>
  <si>
    <t>D3</t>
  </si>
  <si>
    <t>Koncové prvky, instalační materiál</t>
  </si>
  <si>
    <t>14</t>
  </si>
  <si>
    <t>Pol141</t>
  </si>
  <si>
    <t>Vypínač jednoduchý, pod omítku, 10A/230V, IP20</t>
  </si>
  <si>
    <t>42</t>
  </si>
  <si>
    <t>Pol142</t>
  </si>
  <si>
    <t>Vypínač jednoduchý, nástěnný, 10A/230V, IP44, kompletní</t>
  </si>
  <si>
    <t>44</t>
  </si>
  <si>
    <t>Pol143</t>
  </si>
  <si>
    <t>Sériový přepínač, pod omítku, 10A/230V, IP20</t>
  </si>
  <si>
    <t>46</t>
  </si>
  <si>
    <t>17</t>
  </si>
  <si>
    <t>Pol144</t>
  </si>
  <si>
    <t>Schodišťový přepínač jednoduchý, pod omítku, 10A/230V, IP20</t>
  </si>
  <si>
    <t>48</t>
  </si>
  <si>
    <t>1+3</t>
  </si>
  <si>
    <t>Pol145</t>
  </si>
  <si>
    <t>Křížový přepínač, pod omítku, 10A/230V, IP20</t>
  </si>
  <si>
    <t>50</t>
  </si>
  <si>
    <t>19</t>
  </si>
  <si>
    <t>Pol146</t>
  </si>
  <si>
    <t>Automatický spínač s detektorem pohybu, detekční úhel 360°, dosah 8m, stropní montáž do podhledu, 10A/230V, IP20</t>
  </si>
  <si>
    <t>52</t>
  </si>
  <si>
    <t>2+2+6</t>
  </si>
  <si>
    <t>Pol147</t>
  </si>
  <si>
    <t>Automatický spínač s detektorem pohybu, detekční úhel 360°, dosah 8m, stropní montáž přisazená, 10A/230V, IP20, vč. instal. krabice</t>
  </si>
  <si>
    <t>54</t>
  </si>
  <si>
    <t>Pol148</t>
  </si>
  <si>
    <t>Automatický spínač s detektorem pohybu, detekční úhel 360°, dosah 8m, dvoukanálový pro spínání osvětlení a vzduchotechniky, stropní montáž do podhledu, 10A/230V, IP20</t>
  </si>
  <si>
    <t>56</t>
  </si>
  <si>
    <t>Pol149</t>
  </si>
  <si>
    <t>Automatický spínač s detektorem pohybu, detekční úhel 180°, dosah 8m, montáž na stěnu, 10A/230V, IP20</t>
  </si>
  <si>
    <t>58</t>
  </si>
  <si>
    <t>23</t>
  </si>
  <si>
    <t>Pol150</t>
  </si>
  <si>
    <t>Zásuvka jednoduchá, s clonkou, pod omítku, 16A/230V, IP20</t>
  </si>
  <si>
    <t>60</t>
  </si>
  <si>
    <t>45</t>
  </si>
  <si>
    <t>Pol151</t>
  </si>
  <si>
    <t>Zásuvka jednoduchá, s clonkou, pod omítku, barevně odlišená (pro PC příp. AV techniku), 16A/230V, IP20</t>
  </si>
  <si>
    <t>62</t>
  </si>
  <si>
    <t>25</t>
  </si>
  <si>
    <t>Pol152</t>
  </si>
  <si>
    <t>Zásuvka jednoduchá,16A/230V, IP44, do lištového systému, kompletní</t>
  </si>
  <si>
    <t>64</t>
  </si>
  <si>
    <t>Pol153</t>
  </si>
  <si>
    <t>Zásuvka jednoduchá, s clonkou, pod omítku, barevně odlišená (pro PC příp. AV techniku), 16A/230V, IP20, doplněn 3.stupeň přepěťové ochrany</t>
  </si>
  <si>
    <t>66</t>
  </si>
  <si>
    <t>27</t>
  </si>
  <si>
    <t>Pol154</t>
  </si>
  <si>
    <t>Zásuvka s 3.stupněm přepěťové ochrany, do lištového systému, barevně odlišená, 16A/230V, IP44, kompletní</t>
  </si>
  <si>
    <t>68</t>
  </si>
  <si>
    <t>Pol155</t>
  </si>
  <si>
    <t>Zásuvka dvojitá, natočená dutinka, s clonkami, pod omítku, 16A/230V, IP20</t>
  </si>
  <si>
    <t>70</t>
  </si>
  <si>
    <t>3+3</t>
  </si>
  <si>
    <t>29</t>
  </si>
  <si>
    <t>Pol156</t>
  </si>
  <si>
    <t>Zásuvka dvojitá, natočená dutinka, s clonkami, pod omítku, barevně odlišená (pro PC příp. AV techniku), 16A/230V, IP20</t>
  </si>
  <si>
    <t>72</t>
  </si>
  <si>
    <t>2+2</t>
  </si>
  <si>
    <t>Pol157</t>
  </si>
  <si>
    <t>Zásuvka dvojitá, natočená dutinka, s clonkami, pod omítku, barevně odlišená (pro PC příp. AV techniku), 16A/230V, IP20, doplněn 3.stupeň přepěťové ochrany</t>
  </si>
  <si>
    <t>74</t>
  </si>
  <si>
    <t>1+1</t>
  </si>
  <si>
    <t>31</t>
  </si>
  <si>
    <t>pol42</t>
  </si>
  <si>
    <t>Relé s časovým doběhem příslušenství k ventilátorům</t>
  </si>
  <si>
    <t>-899824902</t>
  </si>
  <si>
    <t>1+1+1+1</t>
  </si>
  <si>
    <t>Pol158</t>
  </si>
  <si>
    <t>Malý výsuvný rozbočovač bez jištění se šroubovacím víkem, otevíráním speciálním klíčem, výbava rozvaděče 3x zásuvka 230V/16A, x dvojitá zásuvka 2xRJ45 (dodávka slaboproudu), společné napájení zásuvek 230V (1 přívod), materiál slitina hliníku, pro instalac</t>
  </si>
  <si>
    <t>76</t>
  </si>
  <si>
    <t>Malý výsuvný rozbočovač bez jištění se šroubovacím víkem, otevíráním speciálním klíčem, výbava rozvaděče 3x zásuvka 230V/16A, x dvojitá zásuvka 2xRJ45 (dodávka slaboproudu), společné napájení zásuvek 230V (1 přívod), materiál slitina hliníku, pro instalaci v exteriérech, po uzavření IP 67, po vysunutí IP 54</t>
  </si>
  <si>
    <t>Viz D.1.4.2.4 - Půdorys 1.PP, situace</t>
  </si>
  <si>
    <t>33</t>
  </si>
  <si>
    <t>Pol159</t>
  </si>
  <si>
    <t>Ochranná přípojnice,  např. EPS2, nástěnná montáž v instal. krabici (vč. krabice)</t>
  </si>
  <si>
    <t>78</t>
  </si>
  <si>
    <t>Pol160</t>
  </si>
  <si>
    <t>Instalační krabice pro přístroje, pod omítku, montáž do zdiva, nebo sádrokartonu, možnost spojování pro montáž přístorjů do vícerámečků s roztečí 71mm nebo dle designu přístrojů, např. KP67/2</t>
  </si>
  <si>
    <t>80</t>
  </si>
  <si>
    <t>3+55</t>
  </si>
  <si>
    <t>35</t>
  </si>
  <si>
    <t>Pol41</t>
  </si>
  <si>
    <t>Instalační krabice pro přístroje, pod omítku, montáž do zdiva, nebo sádrokartonu, pro dvojnásobné ráměčky</t>
  </si>
  <si>
    <t>82</t>
  </si>
  <si>
    <t>Pol161</t>
  </si>
  <si>
    <t>Instalační krabice pro přístroje, pod omítku, montáž do zdiva, nebo sádrokartonu, pro čtyřnásobné ráměčky</t>
  </si>
  <si>
    <t>84</t>
  </si>
  <si>
    <t>37</t>
  </si>
  <si>
    <t>Pol162</t>
  </si>
  <si>
    <t>Instalační rámeček jednonásobný dle designu</t>
  </si>
  <si>
    <t>86</t>
  </si>
  <si>
    <t>3+43</t>
  </si>
  <si>
    <t>Pol163</t>
  </si>
  <si>
    <t>Instalační rámeček dvojnásobný dle designu</t>
  </si>
  <si>
    <t>88</t>
  </si>
  <si>
    <t>39</t>
  </si>
  <si>
    <t>Pol164</t>
  </si>
  <si>
    <t>Instalační rámeček čtyřnásobný dle designu</t>
  </si>
  <si>
    <t>90</t>
  </si>
  <si>
    <t>Pol165</t>
  </si>
  <si>
    <t>Instalační krabice rozbočovací univerzální, do zdiva nebo SDK, atp., včetně víčka, svorek</t>
  </si>
  <si>
    <t>92</t>
  </si>
  <si>
    <t>4+2+27</t>
  </si>
  <si>
    <t>41</t>
  </si>
  <si>
    <t>Pol166</t>
  </si>
  <si>
    <t>Instalační krabice rozbočovací nástěnná, IP55, včetně víčka, svorek</t>
  </si>
  <si>
    <t>94</t>
  </si>
  <si>
    <t>6+1</t>
  </si>
  <si>
    <t>D4</t>
  </si>
  <si>
    <t>Kabelové trasy, upevňovací a pomocný materiál</t>
  </si>
  <si>
    <t>Pol169</t>
  </si>
  <si>
    <t>PVC lišta vkládací, kompletní vč. montážního a upevňovacího materiálu, 40/40, bílá</t>
  </si>
  <si>
    <t>100</t>
  </si>
  <si>
    <t>43</t>
  </si>
  <si>
    <t>Pol170</t>
  </si>
  <si>
    <t>PVC lišta vkládací, kompletní vč. montážního a upevňovacího materiálu, 25/20, bílá</t>
  </si>
  <si>
    <t>102</t>
  </si>
  <si>
    <t>Pol171</t>
  </si>
  <si>
    <t>PVC trubka Ø20mm, pevná, na povrch, vč. příchytek pro upevnění, kolen, spojek a ostatního pomocného materiálu</t>
  </si>
  <si>
    <t>104</t>
  </si>
  <si>
    <t>110+24</t>
  </si>
  <si>
    <t>Pol172</t>
  </si>
  <si>
    <t>PVC trubka Ø32mm, ohebná, do betonu, s vysokou mechanickou odolností</t>
  </si>
  <si>
    <t>106</t>
  </si>
  <si>
    <t>Pol173</t>
  </si>
  <si>
    <t>PVC trubka Ø25mm, ohebná, do betonu, se střední mechanickou odolností</t>
  </si>
  <si>
    <t>108</t>
  </si>
  <si>
    <t>Viz  D.1.4.2.7 - Půdorys 3.NP, podkroví; D.1.4.2.2 - Technická zpráva - část slaboproud (příloha); materiál pro ochranu kab</t>
  </si>
  <si>
    <t>47</t>
  </si>
  <si>
    <t>Pol174</t>
  </si>
  <si>
    <t>PVC trubka Ø20mm, ohebná, do betonu, se střední mechanickou odolností</t>
  </si>
  <si>
    <t>110</t>
  </si>
  <si>
    <t>Viz D.1.4.2.7 - Půdorys 3.NP, podkroví; materiál pro ochranu kabelů vedených v podlaze, v dutinách stěn příp. v zateplení</t>
  </si>
  <si>
    <t>650</t>
  </si>
  <si>
    <t>Pol57</t>
  </si>
  <si>
    <t>Pomocný montážní a upevňovací materiál (pásky pro upevnění kabelů, pomocné příchytky do zdiva, atp. komplet pro montáž dle vykázaného materiálu a výkresové dokumentace</t>
  </si>
  <si>
    <t>114</t>
  </si>
  <si>
    <t>Výkresová dokumentace</t>
  </si>
  <si>
    <t>D5</t>
  </si>
  <si>
    <t>Kabely</t>
  </si>
  <si>
    <t>49</t>
  </si>
  <si>
    <t>Pol180</t>
  </si>
  <si>
    <t>Kabel CYKY-J 3x2,5</t>
  </si>
  <si>
    <t>124</t>
  </si>
  <si>
    <t>Kabel CYKY-J 5x1,5</t>
  </si>
  <si>
    <t>40+65+80</t>
  </si>
  <si>
    <t>Pol181</t>
  </si>
  <si>
    <t>Kabel CYKY-J 3x1,5</t>
  </si>
  <si>
    <t>128</t>
  </si>
  <si>
    <t>Viz  D.1.4.2.7 - Půdorys 3.NP, podkroví</t>
  </si>
  <si>
    <t>70+18+56</t>
  </si>
  <si>
    <t>51</t>
  </si>
  <si>
    <t>Pol182</t>
  </si>
  <si>
    <t>Kabel CYKY-O 3x1,5</t>
  </si>
  <si>
    <t>130</t>
  </si>
  <si>
    <t>12+15+45</t>
  </si>
  <si>
    <t>Pol184</t>
  </si>
  <si>
    <t>Kabel CY 25 zž</t>
  </si>
  <si>
    <t>134</t>
  </si>
  <si>
    <t>Viz D.1.4.2.4 - Půdorys 1.PP, situace; D.1.4.2.3 - Schéma napájení</t>
  </si>
  <si>
    <t>21+4</t>
  </si>
  <si>
    <t>53</t>
  </si>
  <si>
    <t>Pol185</t>
  </si>
  <si>
    <t>Kabel CY 10 zž</t>
  </si>
  <si>
    <t>136</t>
  </si>
  <si>
    <t>26+4</t>
  </si>
  <si>
    <t>Pol186</t>
  </si>
  <si>
    <t>Kabel CY 6 zž</t>
  </si>
  <si>
    <t>138</t>
  </si>
  <si>
    <t>Viz D.1.4.2.1 - TZ; výkresová část (pospojení rozvodů VZT, ÚT, plynu, vody, atp.; pospojení dle požadavku AV techniky - viz část příloha D.1.4.2.2 T</t>
  </si>
  <si>
    <t>D9</t>
  </si>
  <si>
    <t>Ostatní</t>
  </si>
  <si>
    <t>55</t>
  </si>
  <si>
    <t>Pol222</t>
  </si>
  <si>
    <t>Průzkum stávajícího stavu, zjištění stávajících tras detektorem, zajištění přepojení funkčních kabelů pro prostory mimo rekonstrukci</t>
  </si>
  <si>
    <t>220</t>
  </si>
  <si>
    <t>Viz D.1.4.2.1 - TZ</t>
  </si>
  <si>
    <t>Pol226</t>
  </si>
  <si>
    <t>Ochranné pospojování, připojení nových rozvodů potrubí VZT, topení, plynu a kabelových žlabů v rozsahu výkresové dokumentace, včetně svorek dle typu zařízení, komplet</t>
  </si>
  <si>
    <t>228</t>
  </si>
  <si>
    <t>57</t>
  </si>
  <si>
    <t>Pol227</t>
  </si>
  <si>
    <t>Napojení nových přepínačů na stávající ovládání osvětlení chodby m.č. 2.15, vč. pomocného materiálu pro připojení, svorek, atp.</t>
  </si>
  <si>
    <t>230</t>
  </si>
  <si>
    <t>Pol116</t>
  </si>
  <si>
    <t>Dokumentace pro provedení stavby</t>
  </si>
  <si>
    <t>236</t>
  </si>
  <si>
    <t>Dokumentace pro provedení stavy</t>
  </si>
  <si>
    <t>59</t>
  </si>
  <si>
    <t>Pol117</t>
  </si>
  <si>
    <t>Dokumentace skutečného provedení</t>
  </si>
  <si>
    <t>238</t>
  </si>
  <si>
    <t>Pol118</t>
  </si>
  <si>
    <t>Autorský dozor</t>
  </si>
  <si>
    <t>240</t>
  </si>
  <si>
    <t>61</t>
  </si>
  <si>
    <t>Pol119</t>
  </si>
  <si>
    <t>Doprava materiálu a osob</t>
  </si>
  <si>
    <t>242</t>
  </si>
  <si>
    <t>Pol120</t>
  </si>
  <si>
    <t>Revize</t>
  </si>
  <si>
    <t>244</t>
  </si>
  <si>
    <t>01b - Siilnoproud - montáž</t>
  </si>
  <si>
    <t>D1 - Rozvaděče</t>
  </si>
  <si>
    <t>D1</t>
  </si>
  <si>
    <t>Rozvaděče</t>
  </si>
  <si>
    <t>Pol3</t>
  </si>
  <si>
    <t>RPV (nový rozvaděč půdní vestavby) Rozvaděč oceloplechový zapuštěný do SDK, dveře opatřeny zámkem, In 3x63A, 3x400/230V, 50Hz, TN-S; rozměry ( Š x V x H): 750 x 920 x 135mm, 5x33 modulů, náplň rozvaděče dle schéma, drobný nespecifikovaný materiál, komplet</t>
  </si>
  <si>
    <t>RPV (nový rozvaděč půdní vestavby) Rozvaděč oceloplechový zapuštěný do SDK, dveře opatřeny zámkem, In 3x63A, 3x400/230V, 50Hz, TN-S; rozměry ( Š x V x H): 750 x 920 x 135mm, 5x33 modulů, náplň rozvaděče dle schéma, drobný nespecifikovaný materiál, kompletní</t>
  </si>
  <si>
    <t>Viz D.1.4.2.3 - Schéma napájení; D.1.4.2.7 - Půdorys 3.NP, podkroví; D.1.4.2.9 - Schéma rozvaděčů</t>
  </si>
  <si>
    <t>Pol8</t>
  </si>
  <si>
    <t>Pol9</t>
  </si>
  <si>
    <t>Pol10</t>
  </si>
  <si>
    <t>Pol11</t>
  </si>
  <si>
    <t>Pol12</t>
  </si>
  <si>
    <t>Pol13</t>
  </si>
  <si>
    <t>Pol14</t>
  </si>
  <si>
    <t>Pol15</t>
  </si>
  <si>
    <t>Pol16</t>
  </si>
  <si>
    <t>Pol17</t>
  </si>
  <si>
    <t>Pol18</t>
  </si>
  <si>
    <t>Pol19</t>
  </si>
  <si>
    <t>Pol20</t>
  </si>
  <si>
    <t>P</t>
  </si>
  <si>
    <t>Poznámka k položce:_x000D_
Poznámka: Délky svítidel C1, C2, C3, C4 upřesnit na stavbě během realizace dle rozteče trámů střešní konstrukce. Vzorové typy svítidel viz příloha technické zprávy. Veškeré ceny svítidel budou včetně všech částí, zdrojů, poplatků, atp.</t>
  </si>
  <si>
    <t>Pol21</t>
  </si>
  <si>
    <t>Pol22</t>
  </si>
  <si>
    <t>Pol23</t>
  </si>
  <si>
    <t>Pol24</t>
  </si>
  <si>
    <t>Pol25</t>
  </si>
  <si>
    <t>Pol26</t>
  </si>
  <si>
    <t>Pol27</t>
  </si>
  <si>
    <t>Pol28</t>
  </si>
  <si>
    <t>Pol29</t>
  </si>
  <si>
    <t>Pol30</t>
  </si>
  <si>
    <t>Pol31</t>
  </si>
  <si>
    <t>Pol32</t>
  </si>
  <si>
    <t>Pol33</t>
  </si>
  <si>
    <t>Pol34</t>
  </si>
  <si>
    <t>Pol35</t>
  </si>
  <si>
    <t>Pol36</t>
  </si>
  <si>
    <t>Pol37</t>
  </si>
  <si>
    <t>Pol1</t>
  </si>
  <si>
    <t>1948872764</t>
  </si>
  <si>
    <t>Pol38</t>
  </si>
  <si>
    <t>Pol39</t>
  </si>
  <si>
    <t>Pol40</t>
  </si>
  <si>
    <t>Pol42</t>
  </si>
  <si>
    <t>Pol43</t>
  </si>
  <si>
    <t>Pol44</t>
  </si>
  <si>
    <t>Pol45</t>
  </si>
  <si>
    <t>Pol46</t>
  </si>
  <si>
    <t>Pol47</t>
  </si>
  <si>
    <t>Poznámka k položce:_x000D_
Pozn.: Design instal. přístrojů bude upřesněn dle výběru architekta. V rámci projektu je uvažováno se vzorovým standardem ABB Tango, barva bílá. V rámci montáže všech prvků je uvažována instalace včetně ukončení a připojení kabelů.</t>
  </si>
  <si>
    <t>Pol50</t>
  </si>
  <si>
    <t>Pol51</t>
  </si>
  <si>
    <t>Pol52</t>
  </si>
  <si>
    <t>Pol53</t>
  </si>
  <si>
    <t>Pol54</t>
  </si>
  <si>
    <t>Pol55</t>
  </si>
  <si>
    <t>Pol56</t>
  </si>
  <si>
    <t>Požární těsnění prostupu do vel 150x100mm, vč. označení</t>
  </si>
  <si>
    <t>112</t>
  </si>
  <si>
    <t>Viz D.1.4.2.4 - Půdorys 1.PP, situace; prostup do kotelny</t>
  </si>
  <si>
    <t>Pol64</t>
  </si>
  <si>
    <t>126</t>
  </si>
  <si>
    <t>Pol65</t>
  </si>
  <si>
    <t>Pol66</t>
  </si>
  <si>
    <t>Pol68</t>
  </si>
  <si>
    <t>Pol69</t>
  </si>
  <si>
    <t>Pol70</t>
  </si>
  <si>
    <t>Poznámka k položce:_x000D_
Poznámka: Kabely budou uloženy pevně v mřížových žlabech, PVC trubkách příp. PVC lištách na povrchu, pod omítkou. V rámci výpočtu je uvažována cca 20% rezerva kabelů mimo hlavní přívody k rozvaděčům vzhledem k členitosti objektu (šikmá střecha, množství trámů, atp.)</t>
  </si>
  <si>
    <t>Pol110</t>
  </si>
  <si>
    <t>Demontáž rušených zařízení a rozvodů, odborná demontáž stávajících svítidel, zásuvek a vypínačů včetně kabeláže v dotčených prostorech</t>
  </si>
  <si>
    <t>216</t>
  </si>
  <si>
    <t>Viz D.1.4.2.2 - TZ, půdorysy</t>
  </si>
  <si>
    <t>Pol111</t>
  </si>
  <si>
    <t>Odvoz a likvidace odpadu</t>
  </si>
  <si>
    <t>218</t>
  </si>
  <si>
    <t>Pol112</t>
  </si>
  <si>
    <t>Pol113</t>
  </si>
  <si>
    <t>Protažení nového napájecího kabelu stávající kabelovou trasou z hlavního rozvaděče do kotelny</t>
  </si>
  <si>
    <t>222</t>
  </si>
  <si>
    <t>Viz D.1.4.2.1 - TZ; D.1.4.2.4 - Půdorys 1.pp, situace</t>
  </si>
  <si>
    <t>Pol114</t>
  </si>
  <si>
    <t>Zapojení splachování pisoárů, montáž zdroje pro napájení vodovodní automatické baterie pisoárů (dodávka ZTI), vč. niky pro zapuštění pod omítku a zapojení, propojení kabely dle návodu, komplet</t>
  </si>
  <si>
    <t>224</t>
  </si>
  <si>
    <t>Viz D.1.4.2.1 - TZ, půdorysy</t>
  </si>
  <si>
    <t>Pol115</t>
  </si>
  <si>
    <t>Zapojení ventilátorů VZT, nastavení čidel pohybu, odzkoušení, komplet</t>
  </si>
  <si>
    <t>226</t>
  </si>
  <si>
    <t>Viz D.1.4.2.1 - TZ, D.1.4.2.7 - Půdorys 3.NP, podkroví</t>
  </si>
  <si>
    <t>Pol230</t>
  </si>
  <si>
    <t>63</t>
  </si>
  <si>
    <t>Pol231</t>
  </si>
  <si>
    <t>Pol232</t>
  </si>
  <si>
    <t>Stavební přípomoce - sekání drážek pro kabely pod omítku, drážka do velikosti 50x50mm</t>
  </si>
  <si>
    <t>232</t>
  </si>
  <si>
    <t>65</t>
  </si>
  <si>
    <t>Pol233</t>
  </si>
  <si>
    <t>Stavební přípomoce - vrtání stěny / stropu / pro průchod kabelu, do průměru 50 x 600mm</t>
  </si>
  <si>
    <t>234</t>
  </si>
  <si>
    <t>02a - Slaboproud - dodávka</t>
  </si>
  <si>
    <t>D1 - Datové a telefonní rozvody, strukturovaná kabeláž – SKS</t>
  </si>
  <si>
    <t>D2 - Elektrická zabezpečovací signalizace – EZS</t>
  </si>
  <si>
    <t>D3 - Přístupový systém - ACS</t>
  </si>
  <si>
    <t>D5 - Tísňový systém pro WC invalida</t>
  </si>
  <si>
    <t>D7 - Hlavní trasy</t>
  </si>
  <si>
    <t>Datové a telefonní rozvody, strukturovaná kabeláž – SKS</t>
  </si>
  <si>
    <t>Pol240</t>
  </si>
  <si>
    <t>Doplnění venkovního výsuvného zásuvkového boxu o 2x RJ45 CAT6 UTP zásuvky, včetně příslušenství, pozn.: zásuvkový box dodává silnoproud.</t>
  </si>
  <si>
    <t>Viz D.1.4.2.2 - TZ, situace</t>
  </si>
  <si>
    <t>Pol242</t>
  </si>
  <si>
    <t>Datová dvojzásuvka 2xRJ-45 CAT6A, včetně instalační krabice a rámečku, design dle silnoproudých zásuvek</t>
  </si>
  <si>
    <t>Viz D.1.4.2.2 - TZ, půdorysy 1.NP a podkroví</t>
  </si>
  <si>
    <t>3+14</t>
  </si>
  <si>
    <t>Pol243</t>
  </si>
  <si>
    <t>Datová zásuvka RJ-45 CAT6A, včetně instalační krabice a rámečku, design dle silnoproudých zásuvek</t>
  </si>
  <si>
    <t>Viz D.1.4.2.2 - TZ, půdorys podkroví</t>
  </si>
  <si>
    <t>Elektrická zabezpečovací signalizace – EZS</t>
  </si>
  <si>
    <t>Pol251</t>
  </si>
  <si>
    <t>Box pro EZS s dvířky a tamper kontaktem cca 250x250x75 mm po ukončení rezervní kabeláže</t>
  </si>
  <si>
    <t>Pol252</t>
  </si>
  <si>
    <t>Magnetický kontakt závrtný</t>
  </si>
  <si>
    <t>Viz D.1.4.2.2 - TZ, půdorys podkroví a 1.NP</t>
  </si>
  <si>
    <t>6+2</t>
  </si>
  <si>
    <t>Přístupový systém - ACS</t>
  </si>
  <si>
    <t>Pol257</t>
  </si>
  <si>
    <t>Viz D.1.4.2.2 - TZ, půdorys 1.NP</t>
  </si>
  <si>
    <t>Pol258</t>
  </si>
  <si>
    <t>Samozamykací elektromechanický zámek (včetně kabelu, průchodky, dělený čtyřhran, protiplechy, příslušenství)</t>
  </si>
  <si>
    <t>Tísňový systém pro WC invalida</t>
  </si>
  <si>
    <t>Pol265</t>
  </si>
  <si>
    <t>Signalizační panel</t>
  </si>
  <si>
    <t>Pol266</t>
  </si>
  <si>
    <t>Tísňové tlačítko se šňůrkou</t>
  </si>
  <si>
    <t>Pol267</t>
  </si>
  <si>
    <t>Optická signalizace</t>
  </si>
  <si>
    <t>Pol268</t>
  </si>
  <si>
    <t>Resetovací tlačítko</t>
  </si>
  <si>
    <t>Pol269</t>
  </si>
  <si>
    <t>Napájecí zdroj včetně krabice</t>
  </si>
  <si>
    <t>D7</t>
  </si>
  <si>
    <t>Hlavní trasy</t>
  </si>
  <si>
    <t>Pol280</t>
  </si>
  <si>
    <t>Požární ucpávky</t>
  </si>
  <si>
    <t>Pol285</t>
  </si>
  <si>
    <t>Výkop 350x700 mm, pískové lože, 2x chránička pr. 60 mm, výstražná fólie, zásyp výkopu, zhutnění, finální povrch dělá stavba</t>
  </si>
  <si>
    <t>Pol286</t>
  </si>
  <si>
    <t>Protahovací šachta cca 200x200x200, prostupy pro 4x pr. 60 mm, usazení, instalace příchozích trubek, zasypání šachty</t>
  </si>
  <si>
    <t>02b - Slaboproud - montáž</t>
  </si>
  <si>
    <t>Pol290</t>
  </si>
  <si>
    <t>Pol292</t>
  </si>
  <si>
    <t>Pol293</t>
  </si>
  <si>
    <t>Pol301</t>
  </si>
  <si>
    <t>Pol302</t>
  </si>
  <si>
    <t>Pol307</t>
  </si>
  <si>
    <t>Pol308</t>
  </si>
  <si>
    <t>Pol313</t>
  </si>
  <si>
    <t>Pol314</t>
  </si>
  <si>
    <t>Pol315</t>
  </si>
  <si>
    <t>Pol316</t>
  </si>
  <si>
    <t>Pol317</t>
  </si>
  <si>
    <t>Pol327</t>
  </si>
  <si>
    <t>Pol332</t>
  </si>
  <si>
    <t>Pol333</t>
  </si>
  <si>
    <t>Pol335</t>
  </si>
  <si>
    <t>Pol336</t>
  </si>
  <si>
    <t>03 - Venkovní kabelové rozvody a osvětlení</t>
  </si>
  <si>
    <t>D8 - Venkovní rozvody celkem</t>
  </si>
  <si>
    <t xml:space="preserve">    HSV - Venkovní rozvody - materiál</t>
  </si>
  <si>
    <t xml:space="preserve">    21-M - Venkovní rozvody - montáže</t>
  </si>
  <si>
    <t>D8</t>
  </si>
  <si>
    <t>Venkovní rozvody celkem</t>
  </si>
  <si>
    <t>HSV</t>
  </si>
  <si>
    <t>Venkovní rozvody - materiál</t>
  </si>
  <si>
    <t>Pol104</t>
  </si>
  <si>
    <t>Vytýčení stávajících sítí</t>
  </si>
  <si>
    <t>-1703502300</t>
  </si>
  <si>
    <t>Pol105</t>
  </si>
  <si>
    <t>Geodetické zaměření skutečného stavu</t>
  </si>
  <si>
    <t>2078897616</t>
  </si>
  <si>
    <t>Pol199</t>
  </si>
  <si>
    <t>Pas FeZn 30x4mm</t>
  </si>
  <si>
    <t>-1521994472</t>
  </si>
  <si>
    <t>120</t>
  </si>
  <si>
    <t>Pol200</t>
  </si>
  <si>
    <t>Drát FeZn Ø10mm PVC</t>
  </si>
  <si>
    <t>-1656869830</t>
  </si>
  <si>
    <t>Pol208</t>
  </si>
  <si>
    <t>V1 - sadový stožár v. 5m, pozinkovaná ocel, bezpaticový, pro vetknutí do betonového základu, osazeno 1x LED svítidlo 15W, IP65, vzorový typ viz příloha technické zprávy, komplet vč. příslušenství, svorkovnice, zámku, recyklačních poplatků, atp.</t>
  </si>
  <si>
    <t>924385237</t>
  </si>
  <si>
    <t>Pol209</t>
  </si>
  <si>
    <t>V2 -  sadový stožár v. 5m, pozinkovaná ocel, bezpaticový, pro vetknutí do betonového základu, osazeno 2x LED svítidlo 15W, orientace výložníků 180°, IP65, vzorový typ viz příloha technické zprávy, komplet vč. příslušenství, svorkovnice, zámku, recyklačníc</t>
  </si>
  <si>
    <t>336964699</t>
  </si>
  <si>
    <t>V2 -  sadový stožár v. 5m, pozinkovaná ocel, bezpaticový, pro vetknutí do betonového základu, osazeno 2x LED svítidlo 15W, orientace výložníků 180°, IP65, vzorový typ viz příloha technické zprávy, komplet vč. příslušenství, svorkovnice, zámku, recyklačních poplatků, atp.</t>
  </si>
  <si>
    <t>Pol210</t>
  </si>
  <si>
    <t>Z1 - LED svítidlo, zemní zápustné, asymetrické vyzařování, IP68</t>
  </si>
  <si>
    <t>1762007952</t>
  </si>
  <si>
    <t>Pol211</t>
  </si>
  <si>
    <t>Betonový pouzdrový základ pro stožáry v.5m, 800x800x1100mm, vč. uložení chrániček pro kabely</t>
  </si>
  <si>
    <t>-734620443</t>
  </si>
  <si>
    <t>Pol212</t>
  </si>
  <si>
    <t>Kabel CYKY-J 5x6</t>
  </si>
  <si>
    <t>-1664595554</t>
  </si>
  <si>
    <t>Viz D.1.4.2.4 - Půdorys 1.PP, situace; D.1.4.2.9 - Schéma rozvaděčů</t>
  </si>
  <si>
    <t>Pol213</t>
  </si>
  <si>
    <t>Kabel CYKY-J 3x4</t>
  </si>
  <si>
    <t>-1540833223</t>
  </si>
  <si>
    <t>55+48+88+82</t>
  </si>
  <si>
    <t>Pol214</t>
  </si>
  <si>
    <t>-844072940</t>
  </si>
  <si>
    <t>Viz D.1.4.2.4 - Půdorys 1.PP, situace; podkroví; D.1.4.2.9 - Schéma rozvaděčů</t>
  </si>
  <si>
    <t>Pol215</t>
  </si>
  <si>
    <t>Ukončení vodičů ve svorkách stožárů a rozvaděčů, komplet dle výkresové dokumentace</t>
  </si>
  <si>
    <t>738089188</t>
  </si>
  <si>
    <t>Pol216</t>
  </si>
  <si>
    <t>Ruční výkop rýhy pro uložení kabelu do volného terénu a pod chodníkem o rozm. 400x700mm, vč. pískového lože, zapískování kabelů, dodávka a uložení ochranných plastových desek a ochranné fólie nad kabelovou trasu, záhozu s hutněním</t>
  </si>
  <si>
    <t>-1906619681</t>
  </si>
  <si>
    <t>115</t>
  </si>
  <si>
    <t>Pol217</t>
  </si>
  <si>
    <t>Smršťovací vodotěsná koncovka na kabel 5x6mm2</t>
  </si>
  <si>
    <t>-249486379</t>
  </si>
  <si>
    <t>Pol218</t>
  </si>
  <si>
    <t>PVC chránička Ø50mm, ohebná, do betonu, s vysokou mechanickou odolností</t>
  </si>
  <si>
    <t>-1221276124</t>
  </si>
  <si>
    <t>Pol219</t>
  </si>
  <si>
    <t>PVC chránička Ø40mm, ohebná, do betonu, s vysokou mechanickou odolností</t>
  </si>
  <si>
    <t>-1952924204</t>
  </si>
  <si>
    <t>21-M</t>
  </si>
  <si>
    <t>Venkovní rozvody - montáže</t>
  </si>
  <si>
    <t>Pol94</t>
  </si>
  <si>
    <t>352532056</t>
  </si>
  <si>
    <t>Pol95</t>
  </si>
  <si>
    <t>-1684735145</t>
  </si>
  <si>
    <t>Pol96</t>
  </si>
  <si>
    <t>784641669</t>
  </si>
  <si>
    <t>Pol97</t>
  </si>
  <si>
    <t>1473153276</t>
  </si>
  <si>
    <t>Pol99</t>
  </si>
  <si>
    <t>-1677249928</t>
  </si>
  <si>
    <t>Pol100</t>
  </si>
  <si>
    <t>-1902951988</t>
  </si>
  <si>
    <t>Pol98</t>
  </si>
  <si>
    <t>-231436351</t>
  </si>
  <si>
    <t>Pol85</t>
  </si>
  <si>
    <t>-220491841</t>
  </si>
  <si>
    <t>Pol86</t>
  </si>
  <si>
    <t>366287939</t>
  </si>
  <si>
    <t>Pol101</t>
  </si>
  <si>
    <t>-1180823876</t>
  </si>
  <si>
    <t>Pol102</t>
  </si>
  <si>
    <t>1072384388</t>
  </si>
  <si>
    <t>Pol103</t>
  </si>
  <si>
    <t>-203822218</t>
  </si>
  <si>
    <t>Pol106</t>
  </si>
  <si>
    <t>-478692821</t>
  </si>
  <si>
    <t>Pol107</t>
  </si>
  <si>
    <t>1654883464</t>
  </si>
  <si>
    <t>Doplnění vybavení jednostranného řízení jedněch dveří, čtečka, komunikační modul, řídící jednotka, montážní příslušenství</t>
  </si>
  <si>
    <t>Doplnění vybavení jednostranného řízení jedněch dveří, systém, čtečka, komunikační modul, řídící jednotka, montážní příslušenství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</si>
</sst>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6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15" fillId="0" borderId="14" xfId="0" applyNumberFormat="1" applyFont="1" applyBorder="1" applyAlignment="1">
      <alignment horizontal="right" vertical="center"/>
    </xf>
    <xf numFmtId="4" fontId="15" fillId="0" borderId="0" xfId="0" applyNumberFormat="1" applyFont="1" applyBorder="1" applyAlignment="1">
      <alignment horizontal="righ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0"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pplyProtection="1">
      <alignment horizontal="right" vertical="center"/>
      <protection locked="0"/>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 fillId="0" borderId="0" xfId="0" applyFont="1" applyAlignment="1" applyProtection="1">
      <alignment horizontal="left" vertical="center" wrapText="1"/>
      <protection locked="0"/>
    </xf>
    <xf numFmtId="0" fontId="22" fillId="5" borderId="0" xfId="0" applyFont="1" applyFill="1" applyAlignment="1">
      <alignment horizontal="left" vertical="center"/>
    </xf>
    <xf numFmtId="0" fontId="22" fillId="5" borderId="0" xfId="0" applyFont="1" applyFill="1" applyAlignment="1" applyProtection="1">
      <alignment horizontal="righ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4" fontId="24" fillId="0" borderId="0" xfId="0" applyNumberFormat="1" applyFont="1" applyAlignment="1" applyProtection="1">
      <alignment vertical="center"/>
      <protection locked="0"/>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pplyProtection="1">
      <alignment vertical="center"/>
      <protection locked="0"/>
    </xf>
    <xf numFmtId="4" fontId="6"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4" fontId="32" fillId="0" borderId="12" xfId="0" applyNumberFormat="1" applyFont="1" applyBorder="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6" fillId="0" borderId="0" xfId="0" applyFont="1" applyAlignment="1">
      <alignment horizontal="left"/>
    </xf>
    <xf numFmtId="0" fontId="7" fillId="0" borderId="0" xfId="0" applyFont="1" applyAlignment="1" applyProtection="1">
      <protection locked="0"/>
    </xf>
    <xf numFmtId="4" fontId="6" fillId="0" borderId="0" xfId="0" applyNumberFormat="1" applyFont="1" applyAlignment="1"/>
    <xf numFmtId="0" fontId="7" fillId="0" borderId="14" xfId="0" applyFont="1" applyBorder="1" applyAlignment="1"/>
    <xf numFmtId="0" fontId="7" fillId="0" borderId="0" xfId="0" applyFont="1" applyBorder="1" applyAlignment="1"/>
    <xf numFmtId="4" fontId="7" fillId="0" borderId="0" xfId="0" applyNumberFormat="1"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4" xfId="0" applyFont="1" applyBorder="1" applyAlignment="1">
      <alignment vertical="center"/>
    </xf>
    <xf numFmtId="0" fontId="8" fillId="0" borderId="0" xfId="0" applyFont="1" applyBorder="1" applyAlignment="1">
      <alignment vertical="center"/>
    </xf>
    <xf numFmtId="0" fontId="8" fillId="0" borderId="15"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36" fillId="0" borderId="0" xfId="0" applyFont="1" applyAlignment="1">
      <alignment vertical="center" wrapText="1"/>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1" fillId="0" borderId="3" xfId="0" applyFont="1" applyBorder="1" applyAlignment="1">
      <alignment vertical="center"/>
    </xf>
    <xf numFmtId="0" fontId="11" fillId="0" borderId="20" xfId="0" applyFont="1" applyBorder="1" applyAlignment="1">
      <alignment horizontal="left" vertical="center"/>
    </xf>
    <xf numFmtId="0" fontId="11" fillId="0" borderId="20" xfId="0" applyFont="1" applyBorder="1" applyAlignment="1">
      <alignment vertical="center"/>
    </xf>
    <xf numFmtId="4" fontId="11" fillId="0" borderId="20" xfId="0" applyNumberFormat="1" applyFont="1" applyBorder="1" applyAlignment="1" applyProtection="1">
      <alignment vertical="center"/>
      <protection locked="0"/>
    </xf>
    <xf numFmtId="4" fontId="11" fillId="0" borderId="20" xfId="0" applyNumberFormat="1" applyFont="1" applyBorder="1" applyAlignment="1">
      <alignment vertical="center"/>
    </xf>
    <xf numFmtId="0" fontId="11" fillId="0" borderId="0" xfId="0" applyFont="1" applyAlignment="1">
      <alignment horizontal="left"/>
    </xf>
    <xf numFmtId="4" fontId="11" fillId="0" borderId="0" xfId="0" applyNumberFormat="1" applyFont="1" applyAlignment="1"/>
    <xf numFmtId="0" fontId="27" fillId="0" borderId="0" xfId="0" applyFont="1" applyAlignment="1">
      <alignment horizontal="left" vertical="center" wrapText="1"/>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4" fontId="28" fillId="0" borderId="0" xfId="0" applyNumberFormat="1" applyFont="1" applyAlignment="1">
      <alignment vertical="center"/>
    </xf>
    <xf numFmtId="0" fontId="28"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0" fontId="22" fillId="5" borderId="8" xfId="0" applyFont="1" applyFill="1" applyBorder="1" applyAlignment="1">
      <alignment horizontal="left" vertical="center"/>
    </xf>
    <xf numFmtId="0" fontId="22" fillId="5" borderId="7" xfId="0" applyFont="1" applyFill="1" applyBorder="1" applyAlignment="1">
      <alignment horizontal="righ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3" fillId="2" borderId="0" xfId="0" applyFont="1" applyFill="1" applyAlignment="1">
      <alignment horizontal="center" vertical="center"/>
    </xf>
    <xf numFmtId="0" fontId="0" fillId="0" borderId="0" xfId="0"/>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4" fontId="18"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9" width="25.83203125" style="1" hidden="1" customWidth="1"/>
    <col min="50" max="51" width="21.6640625" style="1" hidden="1" customWidth="1"/>
    <col min="52" max="53" width="25" style="1" hidden="1" customWidth="1"/>
    <col min="54" max="54" width="21.6640625" style="1" hidden="1" customWidth="1"/>
    <col min="55" max="55" width="19.1640625" style="1" hidden="1" customWidth="1"/>
    <col min="56" max="56" width="25" style="1" hidden="1" customWidth="1"/>
    <col min="57" max="57" width="21.6640625" style="1" hidden="1" customWidth="1"/>
    <col min="58" max="58" width="19.1640625" style="1" hidden="1" customWidth="1"/>
    <col min="59" max="59" width="66.5" style="1" customWidth="1"/>
    <col min="71" max="91" width="9.33203125" style="1" hidden="1"/>
  </cols>
  <sheetData>
    <row r="1" spans="1:74">
      <c r="A1" s="16" t="s">
        <v>0</v>
      </c>
      <c r="AZ1" s="16" t="s">
        <v>1</v>
      </c>
      <c r="BA1" s="16" t="s">
        <v>2</v>
      </c>
      <c r="BB1" s="16" t="s">
        <v>1</v>
      </c>
      <c r="BT1" s="16" t="s">
        <v>3</v>
      </c>
      <c r="BU1" s="16" t="s">
        <v>4</v>
      </c>
      <c r="BV1" s="16" t="s">
        <v>5</v>
      </c>
    </row>
    <row r="2" spans="1:74" s="1" customFormat="1" ht="36.950000000000003" customHeight="1">
      <c r="AR2" s="233" t="s">
        <v>6</v>
      </c>
      <c r="AS2" s="234"/>
      <c r="AT2" s="234"/>
      <c r="AU2" s="234"/>
      <c r="AV2" s="234"/>
      <c r="AW2" s="234"/>
      <c r="AX2" s="234"/>
      <c r="AY2" s="234"/>
      <c r="AZ2" s="234"/>
      <c r="BA2" s="234"/>
      <c r="BB2" s="234"/>
      <c r="BC2" s="234"/>
      <c r="BD2" s="234"/>
      <c r="BE2" s="234"/>
      <c r="BF2" s="234"/>
      <c r="BG2" s="234"/>
      <c r="BS2" s="17" t="s">
        <v>7</v>
      </c>
      <c r="BT2" s="17" t="s">
        <v>8</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s="1" customFormat="1" ht="24.95" customHeight="1">
      <c r="B4" s="20"/>
      <c r="D4" s="21" t="s">
        <v>10</v>
      </c>
      <c r="AR4" s="20"/>
      <c r="AS4" s="22" t="s">
        <v>11</v>
      </c>
      <c r="BG4" s="23" t="s">
        <v>12</v>
      </c>
      <c r="BS4" s="17" t="s">
        <v>13</v>
      </c>
    </row>
    <row r="5" spans="1:74" s="1" customFormat="1" ht="12" customHeight="1">
      <c r="B5" s="20"/>
      <c r="D5" s="24" t="s">
        <v>14</v>
      </c>
      <c r="K5" s="244" t="s">
        <v>15</v>
      </c>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R5" s="20"/>
      <c r="BG5" s="251" t="s">
        <v>16</v>
      </c>
      <c r="BS5" s="17" t="s">
        <v>7</v>
      </c>
    </row>
    <row r="6" spans="1:74" s="1" customFormat="1" ht="36.950000000000003" customHeight="1">
      <c r="B6" s="20"/>
      <c r="D6" s="26" t="s">
        <v>17</v>
      </c>
      <c r="K6" s="245" t="s">
        <v>18</v>
      </c>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R6" s="20"/>
      <c r="BG6" s="252"/>
      <c r="BS6" s="17" t="s">
        <v>7</v>
      </c>
    </row>
    <row r="7" spans="1:74" s="1" customFormat="1" ht="12" customHeight="1">
      <c r="B7" s="20"/>
      <c r="D7" s="27" t="s">
        <v>19</v>
      </c>
      <c r="K7" s="25" t="s">
        <v>1</v>
      </c>
      <c r="AK7" s="27" t="s">
        <v>20</v>
      </c>
      <c r="AN7" s="25" t="s">
        <v>1</v>
      </c>
      <c r="AR7" s="20"/>
      <c r="BG7" s="252"/>
      <c r="BS7" s="17" t="s">
        <v>7</v>
      </c>
    </row>
    <row r="8" spans="1:74" s="1" customFormat="1" ht="12" customHeight="1">
      <c r="B8" s="20"/>
      <c r="D8" s="27" t="s">
        <v>21</v>
      </c>
      <c r="K8" s="25" t="s">
        <v>22</v>
      </c>
      <c r="AK8" s="27" t="s">
        <v>23</v>
      </c>
      <c r="AN8" s="28" t="s">
        <v>24</v>
      </c>
      <c r="AR8" s="20"/>
      <c r="BG8" s="252"/>
      <c r="BS8" s="17" t="s">
        <v>7</v>
      </c>
    </row>
    <row r="9" spans="1:74" s="1" customFormat="1" ht="14.45" customHeight="1">
      <c r="B9" s="20"/>
      <c r="AR9" s="20"/>
      <c r="BG9" s="252"/>
      <c r="BS9" s="17" t="s">
        <v>7</v>
      </c>
    </row>
    <row r="10" spans="1:74" s="1" customFormat="1" ht="12" customHeight="1">
      <c r="B10" s="20"/>
      <c r="D10" s="27" t="s">
        <v>25</v>
      </c>
      <c r="AK10" s="27" t="s">
        <v>26</v>
      </c>
      <c r="AN10" s="25" t="s">
        <v>1</v>
      </c>
      <c r="AR10" s="20"/>
      <c r="BG10" s="252"/>
      <c r="BS10" s="17" t="s">
        <v>7</v>
      </c>
    </row>
    <row r="11" spans="1:74" s="1" customFormat="1" ht="18.399999999999999" customHeight="1">
      <c r="B11" s="20"/>
      <c r="E11" s="25" t="s">
        <v>27</v>
      </c>
      <c r="AK11" s="27" t="s">
        <v>28</v>
      </c>
      <c r="AN11" s="25" t="s">
        <v>1</v>
      </c>
      <c r="AR11" s="20"/>
      <c r="BG11" s="252"/>
      <c r="BS11" s="17" t="s">
        <v>7</v>
      </c>
    </row>
    <row r="12" spans="1:74" s="1" customFormat="1" ht="6.95" customHeight="1">
      <c r="B12" s="20"/>
      <c r="AR12" s="20"/>
      <c r="BG12" s="252"/>
      <c r="BS12" s="17" t="s">
        <v>7</v>
      </c>
    </row>
    <row r="13" spans="1:74" s="1" customFormat="1" ht="12" customHeight="1">
      <c r="B13" s="20"/>
      <c r="D13" s="27" t="s">
        <v>29</v>
      </c>
      <c r="AK13" s="27" t="s">
        <v>26</v>
      </c>
      <c r="AN13" s="29" t="s">
        <v>30</v>
      </c>
      <c r="AR13" s="20"/>
      <c r="BG13" s="252"/>
      <c r="BS13" s="17" t="s">
        <v>7</v>
      </c>
    </row>
    <row r="14" spans="1:74" ht="12.75">
      <c r="B14" s="20"/>
      <c r="E14" s="246" t="s">
        <v>30</v>
      </c>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7" t="s">
        <v>28</v>
      </c>
      <c r="AN14" s="29" t="s">
        <v>30</v>
      </c>
      <c r="AR14" s="20"/>
      <c r="BG14" s="252"/>
      <c r="BS14" s="17" t="s">
        <v>7</v>
      </c>
    </row>
    <row r="15" spans="1:74" s="1" customFormat="1" ht="6.95" customHeight="1">
      <c r="B15" s="20"/>
      <c r="AR15" s="20"/>
      <c r="BG15" s="252"/>
      <c r="BS15" s="17" t="s">
        <v>3</v>
      </c>
    </row>
    <row r="16" spans="1:74" s="1" customFormat="1" ht="12" customHeight="1">
      <c r="B16" s="20"/>
      <c r="D16" s="27" t="s">
        <v>31</v>
      </c>
      <c r="AK16" s="27" t="s">
        <v>26</v>
      </c>
      <c r="AN16" s="25" t="s">
        <v>1</v>
      </c>
      <c r="AR16" s="20"/>
      <c r="BG16" s="252"/>
      <c r="BS16" s="17" t="s">
        <v>3</v>
      </c>
    </row>
    <row r="17" spans="1:71" s="1" customFormat="1" ht="18.399999999999999" customHeight="1">
      <c r="B17" s="20"/>
      <c r="E17" s="25" t="s">
        <v>32</v>
      </c>
      <c r="AK17" s="27" t="s">
        <v>28</v>
      </c>
      <c r="AN17" s="25" t="s">
        <v>1</v>
      </c>
      <c r="AR17" s="20"/>
      <c r="BG17" s="252"/>
      <c r="BS17" s="17" t="s">
        <v>4</v>
      </c>
    </row>
    <row r="18" spans="1:71" s="1" customFormat="1" ht="6.95" customHeight="1">
      <c r="B18" s="20"/>
      <c r="AR18" s="20"/>
      <c r="BG18" s="252"/>
      <c r="BS18" s="17" t="s">
        <v>7</v>
      </c>
    </row>
    <row r="19" spans="1:71" s="1" customFormat="1" ht="12" customHeight="1">
      <c r="B19" s="20"/>
      <c r="D19" s="27" t="s">
        <v>33</v>
      </c>
      <c r="AK19" s="27" t="s">
        <v>26</v>
      </c>
      <c r="AN19" s="25" t="s">
        <v>1</v>
      </c>
      <c r="AR19" s="20"/>
      <c r="BG19" s="252"/>
      <c r="BS19" s="17" t="s">
        <v>7</v>
      </c>
    </row>
    <row r="20" spans="1:71" s="1" customFormat="1" ht="18.399999999999999" customHeight="1">
      <c r="B20" s="20"/>
      <c r="E20" s="25" t="s">
        <v>32</v>
      </c>
      <c r="AK20" s="27" t="s">
        <v>28</v>
      </c>
      <c r="AN20" s="25" t="s">
        <v>1</v>
      </c>
      <c r="AR20" s="20"/>
      <c r="BG20" s="252"/>
      <c r="BS20" s="17" t="s">
        <v>4</v>
      </c>
    </row>
    <row r="21" spans="1:71" s="1" customFormat="1" ht="6.95" customHeight="1">
      <c r="B21" s="20"/>
      <c r="AR21" s="20"/>
      <c r="BG21" s="252"/>
    </row>
    <row r="22" spans="1:71" s="1" customFormat="1" ht="12" customHeight="1">
      <c r="B22" s="20"/>
      <c r="D22" s="27" t="s">
        <v>34</v>
      </c>
      <c r="AR22" s="20"/>
      <c r="BG22" s="252"/>
    </row>
    <row r="23" spans="1:71" s="1" customFormat="1" ht="51" customHeight="1">
      <c r="B23" s="20"/>
      <c r="E23" s="248" t="s">
        <v>35</v>
      </c>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R23" s="20"/>
      <c r="BG23" s="252"/>
    </row>
    <row r="24" spans="1:71" s="1" customFormat="1" ht="6.95" customHeight="1">
      <c r="B24" s="20"/>
      <c r="AR24" s="20"/>
      <c r="BG24" s="252"/>
    </row>
    <row r="25" spans="1:71" s="1" customFormat="1" ht="6.95" customHeight="1">
      <c r="B25" s="2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20"/>
      <c r="BG25" s="252"/>
    </row>
    <row r="26" spans="1:71" s="2" customFormat="1" ht="25.9" customHeight="1">
      <c r="A26" s="31"/>
      <c r="B26" s="32"/>
      <c r="C26" s="31"/>
      <c r="D26" s="33" t="s">
        <v>36</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4">
        <f>ROUND(AG94,2)</f>
        <v>0</v>
      </c>
      <c r="AL26" s="255"/>
      <c r="AM26" s="255"/>
      <c r="AN26" s="255"/>
      <c r="AO26" s="255"/>
      <c r="AP26" s="31"/>
      <c r="AQ26" s="31"/>
      <c r="AR26" s="32"/>
      <c r="BG26" s="252"/>
    </row>
    <row r="27" spans="1:71" s="2" customFormat="1" ht="6.95" customHeight="1">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G27" s="252"/>
    </row>
    <row r="28" spans="1:71" s="2" customFormat="1" ht="12.75">
      <c r="A28" s="31"/>
      <c r="B28" s="32"/>
      <c r="C28" s="31"/>
      <c r="D28" s="31"/>
      <c r="E28" s="31"/>
      <c r="F28" s="31"/>
      <c r="G28" s="31"/>
      <c r="H28" s="31"/>
      <c r="I28" s="31"/>
      <c r="J28" s="31"/>
      <c r="K28" s="31"/>
      <c r="L28" s="249" t="s">
        <v>37</v>
      </c>
      <c r="M28" s="249"/>
      <c r="N28" s="249"/>
      <c r="O28" s="249"/>
      <c r="P28" s="249"/>
      <c r="Q28" s="31"/>
      <c r="R28" s="31"/>
      <c r="S28" s="31"/>
      <c r="T28" s="31"/>
      <c r="U28" s="31"/>
      <c r="V28" s="31"/>
      <c r="W28" s="249" t="s">
        <v>38</v>
      </c>
      <c r="X28" s="249"/>
      <c r="Y28" s="249"/>
      <c r="Z28" s="249"/>
      <c r="AA28" s="249"/>
      <c r="AB28" s="249"/>
      <c r="AC28" s="249"/>
      <c r="AD28" s="249"/>
      <c r="AE28" s="249"/>
      <c r="AF28" s="31"/>
      <c r="AG28" s="31"/>
      <c r="AH28" s="31"/>
      <c r="AI28" s="31"/>
      <c r="AJ28" s="31"/>
      <c r="AK28" s="249" t="s">
        <v>39</v>
      </c>
      <c r="AL28" s="249"/>
      <c r="AM28" s="249"/>
      <c r="AN28" s="249"/>
      <c r="AO28" s="249"/>
      <c r="AP28" s="31"/>
      <c r="AQ28" s="31"/>
      <c r="AR28" s="32"/>
      <c r="BG28" s="252"/>
    </row>
    <row r="29" spans="1:71" s="3" customFormat="1" ht="14.45" customHeight="1">
      <c r="B29" s="36"/>
      <c r="D29" s="27" t="s">
        <v>40</v>
      </c>
      <c r="F29" s="27" t="s">
        <v>41</v>
      </c>
      <c r="L29" s="225">
        <v>0.21</v>
      </c>
      <c r="M29" s="226"/>
      <c r="N29" s="226"/>
      <c r="O29" s="226"/>
      <c r="P29" s="226"/>
      <c r="W29" s="250">
        <f>ROUND(BB94, 2)</f>
        <v>0</v>
      </c>
      <c r="X29" s="226"/>
      <c r="Y29" s="226"/>
      <c r="Z29" s="226"/>
      <c r="AA29" s="226"/>
      <c r="AB29" s="226"/>
      <c r="AC29" s="226"/>
      <c r="AD29" s="226"/>
      <c r="AE29" s="226"/>
      <c r="AK29" s="250">
        <f>ROUND(AX94, 2)</f>
        <v>0</v>
      </c>
      <c r="AL29" s="226"/>
      <c r="AM29" s="226"/>
      <c r="AN29" s="226"/>
      <c r="AO29" s="226"/>
      <c r="AR29" s="36"/>
      <c r="BG29" s="253"/>
    </row>
    <row r="30" spans="1:71" s="3" customFormat="1" ht="14.45" customHeight="1">
      <c r="B30" s="36"/>
      <c r="F30" s="27" t="s">
        <v>42</v>
      </c>
      <c r="L30" s="225">
        <v>0.15</v>
      </c>
      <c r="M30" s="226"/>
      <c r="N30" s="226"/>
      <c r="O30" s="226"/>
      <c r="P30" s="226"/>
      <c r="W30" s="250">
        <f>ROUND(BC94, 2)</f>
        <v>0</v>
      </c>
      <c r="X30" s="226"/>
      <c r="Y30" s="226"/>
      <c r="Z30" s="226"/>
      <c r="AA30" s="226"/>
      <c r="AB30" s="226"/>
      <c r="AC30" s="226"/>
      <c r="AD30" s="226"/>
      <c r="AE30" s="226"/>
      <c r="AK30" s="250">
        <f>ROUND(AY94, 2)</f>
        <v>0</v>
      </c>
      <c r="AL30" s="226"/>
      <c r="AM30" s="226"/>
      <c r="AN30" s="226"/>
      <c r="AO30" s="226"/>
      <c r="AR30" s="36"/>
      <c r="BG30" s="253"/>
    </row>
    <row r="31" spans="1:71" s="3" customFormat="1" ht="14.45" hidden="1" customHeight="1">
      <c r="B31" s="36"/>
      <c r="F31" s="27" t="s">
        <v>43</v>
      </c>
      <c r="L31" s="225">
        <v>0.21</v>
      </c>
      <c r="M31" s="226"/>
      <c r="N31" s="226"/>
      <c r="O31" s="226"/>
      <c r="P31" s="226"/>
      <c r="W31" s="250">
        <f>ROUND(BD94, 2)</f>
        <v>0</v>
      </c>
      <c r="X31" s="226"/>
      <c r="Y31" s="226"/>
      <c r="Z31" s="226"/>
      <c r="AA31" s="226"/>
      <c r="AB31" s="226"/>
      <c r="AC31" s="226"/>
      <c r="AD31" s="226"/>
      <c r="AE31" s="226"/>
      <c r="AK31" s="250">
        <v>0</v>
      </c>
      <c r="AL31" s="226"/>
      <c r="AM31" s="226"/>
      <c r="AN31" s="226"/>
      <c r="AO31" s="226"/>
      <c r="AR31" s="36"/>
      <c r="BG31" s="253"/>
    </row>
    <row r="32" spans="1:71" s="3" customFormat="1" ht="14.45" hidden="1" customHeight="1">
      <c r="B32" s="36"/>
      <c r="F32" s="27" t="s">
        <v>44</v>
      </c>
      <c r="L32" s="225">
        <v>0.15</v>
      </c>
      <c r="M32" s="226"/>
      <c r="N32" s="226"/>
      <c r="O32" s="226"/>
      <c r="P32" s="226"/>
      <c r="W32" s="250">
        <f>ROUND(BE94, 2)</f>
        <v>0</v>
      </c>
      <c r="X32" s="226"/>
      <c r="Y32" s="226"/>
      <c r="Z32" s="226"/>
      <c r="AA32" s="226"/>
      <c r="AB32" s="226"/>
      <c r="AC32" s="226"/>
      <c r="AD32" s="226"/>
      <c r="AE32" s="226"/>
      <c r="AK32" s="250">
        <v>0</v>
      </c>
      <c r="AL32" s="226"/>
      <c r="AM32" s="226"/>
      <c r="AN32" s="226"/>
      <c r="AO32" s="226"/>
      <c r="AR32" s="36"/>
      <c r="BG32" s="253"/>
    </row>
    <row r="33" spans="1:59" s="3" customFormat="1" ht="14.45" hidden="1" customHeight="1">
      <c r="B33" s="36"/>
      <c r="F33" s="27" t="s">
        <v>45</v>
      </c>
      <c r="L33" s="225">
        <v>0</v>
      </c>
      <c r="M33" s="226"/>
      <c r="N33" s="226"/>
      <c r="O33" s="226"/>
      <c r="P33" s="226"/>
      <c r="W33" s="250">
        <f>ROUND(BF94, 2)</f>
        <v>0</v>
      </c>
      <c r="X33" s="226"/>
      <c r="Y33" s="226"/>
      <c r="Z33" s="226"/>
      <c r="AA33" s="226"/>
      <c r="AB33" s="226"/>
      <c r="AC33" s="226"/>
      <c r="AD33" s="226"/>
      <c r="AE33" s="226"/>
      <c r="AK33" s="250">
        <v>0</v>
      </c>
      <c r="AL33" s="226"/>
      <c r="AM33" s="226"/>
      <c r="AN33" s="226"/>
      <c r="AO33" s="226"/>
      <c r="AR33" s="36"/>
      <c r="BG33" s="253"/>
    </row>
    <row r="34" spans="1:59" s="2" customFormat="1" ht="6.95" customHeight="1">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G34" s="252"/>
    </row>
    <row r="35" spans="1:59" s="2" customFormat="1" ht="25.9" customHeight="1">
      <c r="A35" s="31"/>
      <c r="B35" s="32"/>
      <c r="C35" s="37"/>
      <c r="D35" s="38" t="s">
        <v>46</v>
      </c>
      <c r="E35" s="39"/>
      <c r="F35" s="39"/>
      <c r="G35" s="39"/>
      <c r="H35" s="39"/>
      <c r="I35" s="39"/>
      <c r="J35" s="39"/>
      <c r="K35" s="39"/>
      <c r="L35" s="39"/>
      <c r="M35" s="39"/>
      <c r="N35" s="39"/>
      <c r="O35" s="39"/>
      <c r="P35" s="39"/>
      <c r="Q35" s="39"/>
      <c r="R35" s="39"/>
      <c r="S35" s="39"/>
      <c r="T35" s="40" t="s">
        <v>47</v>
      </c>
      <c r="U35" s="39"/>
      <c r="V35" s="39"/>
      <c r="W35" s="39"/>
      <c r="X35" s="229" t="s">
        <v>48</v>
      </c>
      <c r="Y35" s="230"/>
      <c r="Z35" s="230"/>
      <c r="AA35" s="230"/>
      <c r="AB35" s="230"/>
      <c r="AC35" s="39"/>
      <c r="AD35" s="39"/>
      <c r="AE35" s="39"/>
      <c r="AF35" s="39"/>
      <c r="AG35" s="39"/>
      <c r="AH35" s="39"/>
      <c r="AI35" s="39"/>
      <c r="AJ35" s="39"/>
      <c r="AK35" s="231">
        <f>SUM(AK26:AK33)</f>
        <v>0</v>
      </c>
      <c r="AL35" s="230"/>
      <c r="AM35" s="230"/>
      <c r="AN35" s="230"/>
      <c r="AO35" s="232"/>
      <c r="AP35" s="37"/>
      <c r="AQ35" s="37"/>
      <c r="AR35" s="32"/>
      <c r="BG35" s="31"/>
    </row>
    <row r="36" spans="1:59" s="2" customFormat="1" ht="6.95" customHeight="1">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G36" s="31"/>
    </row>
    <row r="37" spans="1:59" s="2" customFormat="1" ht="14.45" customHeight="1">
      <c r="A37" s="31"/>
      <c r="B37" s="32"/>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2"/>
      <c r="BG37" s="31"/>
    </row>
    <row r="38" spans="1:59" s="1" customFormat="1" ht="14.45" customHeight="1">
      <c r="B38" s="20"/>
      <c r="AR38" s="20"/>
    </row>
    <row r="39" spans="1:59" s="1" customFormat="1" ht="14.45" customHeight="1">
      <c r="B39" s="20"/>
      <c r="AR39" s="20"/>
    </row>
    <row r="40" spans="1:59" s="1" customFormat="1" ht="14.45" customHeight="1">
      <c r="B40" s="20"/>
      <c r="AR40" s="20"/>
    </row>
    <row r="41" spans="1:59" s="1" customFormat="1" ht="14.45" customHeight="1">
      <c r="B41" s="20"/>
      <c r="AR41" s="20"/>
    </row>
    <row r="42" spans="1:59" s="1" customFormat="1" ht="14.45" customHeight="1">
      <c r="B42" s="20"/>
      <c r="AR42" s="20"/>
    </row>
    <row r="43" spans="1:59" s="1" customFormat="1" ht="14.45" customHeight="1">
      <c r="B43" s="20"/>
      <c r="AR43" s="20"/>
    </row>
    <row r="44" spans="1:59" s="1" customFormat="1" ht="14.45" customHeight="1">
      <c r="B44" s="20"/>
      <c r="AR44" s="20"/>
    </row>
    <row r="45" spans="1:59" s="1" customFormat="1" ht="14.45" customHeight="1">
      <c r="B45" s="20"/>
      <c r="AR45" s="20"/>
    </row>
    <row r="46" spans="1:59" s="1" customFormat="1" ht="14.45" customHeight="1">
      <c r="B46" s="20"/>
      <c r="AR46" s="20"/>
    </row>
    <row r="47" spans="1:59" s="1" customFormat="1" ht="14.45" customHeight="1">
      <c r="B47" s="20"/>
      <c r="AR47" s="20"/>
    </row>
    <row r="48" spans="1:59" s="1" customFormat="1" ht="14.45" customHeight="1">
      <c r="B48" s="20"/>
      <c r="AR48" s="20"/>
    </row>
    <row r="49" spans="1:59" s="2" customFormat="1" ht="14.45" customHeight="1">
      <c r="B49" s="41"/>
      <c r="D49" s="42" t="s">
        <v>49</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50</v>
      </c>
      <c r="AI49" s="43"/>
      <c r="AJ49" s="43"/>
      <c r="AK49" s="43"/>
      <c r="AL49" s="43"/>
      <c r="AM49" s="43"/>
      <c r="AN49" s="43"/>
      <c r="AO49" s="43"/>
      <c r="AR49" s="41"/>
    </row>
    <row r="50" spans="1:59">
      <c r="B50" s="20"/>
      <c r="AR50" s="20"/>
    </row>
    <row r="51" spans="1:59">
      <c r="B51" s="20"/>
      <c r="AR51" s="20"/>
    </row>
    <row r="52" spans="1:59">
      <c r="B52" s="20"/>
      <c r="AR52" s="20"/>
    </row>
    <row r="53" spans="1:59">
      <c r="B53" s="20"/>
      <c r="AR53" s="20"/>
    </row>
    <row r="54" spans="1:59">
      <c r="B54" s="20"/>
      <c r="AR54" s="20"/>
    </row>
    <row r="55" spans="1:59">
      <c r="B55" s="20"/>
      <c r="AR55" s="20"/>
    </row>
    <row r="56" spans="1:59">
      <c r="B56" s="20"/>
      <c r="AR56" s="20"/>
    </row>
    <row r="57" spans="1:59">
      <c r="B57" s="20"/>
      <c r="AR57" s="20"/>
    </row>
    <row r="58" spans="1:59">
      <c r="B58" s="20"/>
      <c r="AR58" s="20"/>
    </row>
    <row r="59" spans="1:59">
      <c r="B59" s="20"/>
      <c r="AR59" s="20"/>
    </row>
    <row r="60" spans="1:59" s="2" customFormat="1" ht="12.75">
      <c r="A60" s="31"/>
      <c r="B60" s="32"/>
      <c r="C60" s="31"/>
      <c r="D60" s="44" t="s">
        <v>51</v>
      </c>
      <c r="E60" s="34"/>
      <c r="F60" s="34"/>
      <c r="G60" s="34"/>
      <c r="H60" s="34"/>
      <c r="I60" s="34"/>
      <c r="J60" s="34"/>
      <c r="K60" s="34"/>
      <c r="L60" s="34"/>
      <c r="M60" s="34"/>
      <c r="N60" s="34"/>
      <c r="O60" s="34"/>
      <c r="P60" s="34"/>
      <c r="Q60" s="34"/>
      <c r="R60" s="34"/>
      <c r="S60" s="34"/>
      <c r="T60" s="34"/>
      <c r="U60" s="34"/>
      <c r="V60" s="44" t="s">
        <v>52</v>
      </c>
      <c r="W60" s="34"/>
      <c r="X60" s="34"/>
      <c r="Y60" s="34"/>
      <c r="Z60" s="34"/>
      <c r="AA60" s="34"/>
      <c r="AB60" s="34"/>
      <c r="AC60" s="34"/>
      <c r="AD60" s="34"/>
      <c r="AE60" s="34"/>
      <c r="AF60" s="34"/>
      <c r="AG60" s="34"/>
      <c r="AH60" s="44" t="s">
        <v>51</v>
      </c>
      <c r="AI60" s="34"/>
      <c r="AJ60" s="34"/>
      <c r="AK60" s="34"/>
      <c r="AL60" s="34"/>
      <c r="AM60" s="44" t="s">
        <v>52</v>
      </c>
      <c r="AN60" s="34"/>
      <c r="AO60" s="34"/>
      <c r="AP60" s="31"/>
      <c r="AQ60" s="31"/>
      <c r="AR60" s="32"/>
      <c r="BG60" s="31"/>
    </row>
    <row r="61" spans="1:59">
      <c r="B61" s="20"/>
      <c r="AR61" s="20"/>
    </row>
    <row r="62" spans="1:59">
      <c r="B62" s="20"/>
      <c r="AR62" s="20"/>
    </row>
    <row r="63" spans="1:59">
      <c r="B63" s="20"/>
      <c r="AR63" s="20"/>
    </row>
    <row r="64" spans="1:59" s="2" customFormat="1" ht="12.75">
      <c r="A64" s="31"/>
      <c r="B64" s="32"/>
      <c r="C64" s="31"/>
      <c r="D64" s="42" t="s">
        <v>53</v>
      </c>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2" t="s">
        <v>54</v>
      </c>
      <c r="AI64" s="45"/>
      <c r="AJ64" s="45"/>
      <c r="AK64" s="45"/>
      <c r="AL64" s="45"/>
      <c r="AM64" s="45"/>
      <c r="AN64" s="45"/>
      <c r="AO64" s="45"/>
      <c r="AP64" s="31"/>
      <c r="AQ64" s="31"/>
      <c r="AR64" s="32"/>
      <c r="BG64" s="31"/>
    </row>
    <row r="65" spans="1:59">
      <c r="B65" s="20"/>
      <c r="AR65" s="20"/>
    </row>
    <row r="66" spans="1:59">
      <c r="B66" s="20"/>
      <c r="AR66" s="20"/>
    </row>
    <row r="67" spans="1:59">
      <c r="B67" s="20"/>
      <c r="AR67" s="20"/>
    </row>
    <row r="68" spans="1:59">
      <c r="B68" s="20"/>
      <c r="AR68" s="20"/>
    </row>
    <row r="69" spans="1:59">
      <c r="B69" s="20"/>
      <c r="AR69" s="20"/>
    </row>
    <row r="70" spans="1:59">
      <c r="B70" s="20"/>
      <c r="AR70" s="20"/>
    </row>
    <row r="71" spans="1:59">
      <c r="B71" s="20"/>
      <c r="AR71" s="20"/>
    </row>
    <row r="72" spans="1:59">
      <c r="B72" s="20"/>
      <c r="AR72" s="20"/>
    </row>
    <row r="73" spans="1:59">
      <c r="B73" s="20"/>
      <c r="AR73" s="20"/>
    </row>
    <row r="74" spans="1:59">
      <c r="B74" s="20"/>
      <c r="AR74" s="20"/>
    </row>
    <row r="75" spans="1:59" s="2" customFormat="1" ht="12.75">
      <c r="A75" s="31"/>
      <c r="B75" s="32"/>
      <c r="C75" s="31"/>
      <c r="D75" s="44" t="s">
        <v>51</v>
      </c>
      <c r="E75" s="34"/>
      <c r="F75" s="34"/>
      <c r="G75" s="34"/>
      <c r="H75" s="34"/>
      <c r="I75" s="34"/>
      <c r="J75" s="34"/>
      <c r="K75" s="34"/>
      <c r="L75" s="34"/>
      <c r="M75" s="34"/>
      <c r="N75" s="34"/>
      <c r="O75" s="34"/>
      <c r="P75" s="34"/>
      <c r="Q75" s="34"/>
      <c r="R75" s="34"/>
      <c r="S75" s="34"/>
      <c r="T75" s="34"/>
      <c r="U75" s="34"/>
      <c r="V75" s="44" t="s">
        <v>52</v>
      </c>
      <c r="W75" s="34"/>
      <c r="X75" s="34"/>
      <c r="Y75" s="34"/>
      <c r="Z75" s="34"/>
      <c r="AA75" s="34"/>
      <c r="AB75" s="34"/>
      <c r="AC75" s="34"/>
      <c r="AD75" s="34"/>
      <c r="AE75" s="34"/>
      <c r="AF75" s="34"/>
      <c r="AG75" s="34"/>
      <c r="AH75" s="44" t="s">
        <v>51</v>
      </c>
      <c r="AI75" s="34"/>
      <c r="AJ75" s="34"/>
      <c r="AK75" s="34"/>
      <c r="AL75" s="34"/>
      <c r="AM75" s="44" t="s">
        <v>52</v>
      </c>
      <c r="AN75" s="34"/>
      <c r="AO75" s="34"/>
      <c r="AP75" s="31"/>
      <c r="AQ75" s="31"/>
      <c r="AR75" s="32"/>
      <c r="BG75" s="31"/>
    </row>
    <row r="76" spans="1:59" s="2" customFormat="1">
      <c r="A76" s="31"/>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2"/>
      <c r="BG76" s="31"/>
    </row>
    <row r="77" spans="1:59" s="2" customFormat="1" ht="6.95" customHeight="1">
      <c r="A77" s="31"/>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32"/>
      <c r="BG77" s="31"/>
    </row>
    <row r="81" spans="1:91" s="2" customFormat="1" ht="6.95" customHeight="1">
      <c r="A81" s="31"/>
      <c r="B81" s="48"/>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32"/>
      <c r="BG81" s="31"/>
    </row>
    <row r="82" spans="1:91" s="2" customFormat="1" ht="24.95" customHeight="1">
      <c r="A82" s="31"/>
      <c r="B82" s="32"/>
      <c r="C82" s="21" t="s">
        <v>55</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2"/>
      <c r="BG82" s="31"/>
    </row>
    <row r="83" spans="1:91" s="2" customFormat="1" ht="6.95" customHeight="1">
      <c r="A83" s="31"/>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2"/>
      <c r="BG83" s="31"/>
    </row>
    <row r="84" spans="1:91" s="4" customFormat="1" ht="12" customHeight="1">
      <c r="B84" s="50"/>
      <c r="C84" s="27" t="s">
        <v>14</v>
      </c>
      <c r="L84" s="4" t="str">
        <f>K5</f>
        <v>02E</v>
      </c>
      <c r="AR84" s="50"/>
    </row>
    <row r="85" spans="1:91" s="5" customFormat="1" ht="36.950000000000003" customHeight="1">
      <c r="B85" s="51"/>
      <c r="C85" s="52" t="s">
        <v>17</v>
      </c>
      <c r="L85" s="241" t="str">
        <f>K6</f>
        <v>Stavební úpravy a přístavba výtahu, ZŠ Smetanova č.p. 460 Lanškroun  - II Etapa</v>
      </c>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42"/>
      <c r="AL85" s="242"/>
      <c r="AM85" s="242"/>
      <c r="AN85" s="242"/>
      <c r="AO85" s="242"/>
      <c r="AR85" s="51"/>
    </row>
    <row r="86" spans="1:91" s="2" customFormat="1" ht="6.95" customHeight="1">
      <c r="A86" s="31"/>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2"/>
      <c r="BG86" s="31"/>
    </row>
    <row r="87" spans="1:91" s="2" customFormat="1" ht="12" customHeight="1">
      <c r="A87" s="31"/>
      <c r="B87" s="32"/>
      <c r="C87" s="27" t="s">
        <v>21</v>
      </c>
      <c r="D87" s="31"/>
      <c r="E87" s="31"/>
      <c r="F87" s="31"/>
      <c r="G87" s="31"/>
      <c r="H87" s="31"/>
      <c r="I87" s="31"/>
      <c r="J87" s="31"/>
      <c r="K87" s="31"/>
      <c r="L87" s="53" t="str">
        <f>IF(K8="","",K8)</f>
        <v>Lanškroun</v>
      </c>
      <c r="M87" s="31"/>
      <c r="N87" s="31"/>
      <c r="O87" s="31"/>
      <c r="P87" s="31"/>
      <c r="Q87" s="31"/>
      <c r="R87" s="31"/>
      <c r="S87" s="31"/>
      <c r="T87" s="31"/>
      <c r="U87" s="31"/>
      <c r="V87" s="31"/>
      <c r="W87" s="31"/>
      <c r="X87" s="31"/>
      <c r="Y87" s="31"/>
      <c r="Z87" s="31"/>
      <c r="AA87" s="31"/>
      <c r="AB87" s="31"/>
      <c r="AC87" s="31"/>
      <c r="AD87" s="31"/>
      <c r="AE87" s="31"/>
      <c r="AF87" s="31"/>
      <c r="AG87" s="31"/>
      <c r="AH87" s="31"/>
      <c r="AI87" s="27" t="s">
        <v>23</v>
      </c>
      <c r="AJ87" s="31"/>
      <c r="AK87" s="31"/>
      <c r="AL87" s="31"/>
      <c r="AM87" s="243" t="str">
        <f>IF(AN8= "","",AN8)</f>
        <v>31. 7. 2019</v>
      </c>
      <c r="AN87" s="243"/>
      <c r="AO87" s="31"/>
      <c r="AP87" s="31"/>
      <c r="AQ87" s="31"/>
      <c r="AR87" s="32"/>
      <c r="BG87" s="31"/>
    </row>
    <row r="88" spans="1:91" s="2" customFormat="1" ht="6.95" customHeight="1">
      <c r="A88" s="31"/>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2"/>
      <c r="BG88" s="31"/>
    </row>
    <row r="89" spans="1:91" s="2" customFormat="1" ht="15.2" customHeight="1">
      <c r="A89" s="31"/>
      <c r="B89" s="32"/>
      <c r="C89" s="27" t="s">
        <v>25</v>
      </c>
      <c r="D89" s="31"/>
      <c r="E89" s="31"/>
      <c r="F89" s="31"/>
      <c r="G89" s="31"/>
      <c r="H89" s="31"/>
      <c r="I89" s="31"/>
      <c r="J89" s="31"/>
      <c r="K89" s="31"/>
      <c r="L89" s="4" t="str">
        <f>IF(E11= "","",E11)</f>
        <v>Město Lanškroun</v>
      </c>
      <c r="M89" s="31"/>
      <c r="N89" s="31"/>
      <c r="O89" s="31"/>
      <c r="P89" s="31"/>
      <c r="Q89" s="31"/>
      <c r="R89" s="31"/>
      <c r="S89" s="31"/>
      <c r="T89" s="31"/>
      <c r="U89" s="31"/>
      <c r="V89" s="31"/>
      <c r="W89" s="31"/>
      <c r="X89" s="31"/>
      <c r="Y89" s="31"/>
      <c r="Z89" s="31"/>
      <c r="AA89" s="31"/>
      <c r="AB89" s="31"/>
      <c r="AC89" s="31"/>
      <c r="AD89" s="31"/>
      <c r="AE89" s="31"/>
      <c r="AF89" s="31"/>
      <c r="AG89" s="31"/>
      <c r="AH89" s="31"/>
      <c r="AI89" s="27" t="s">
        <v>31</v>
      </c>
      <c r="AJ89" s="31"/>
      <c r="AK89" s="31"/>
      <c r="AL89" s="31"/>
      <c r="AM89" s="239" t="str">
        <f>IF(E17="","",E17)</f>
        <v>Petr Kovář</v>
      </c>
      <c r="AN89" s="240"/>
      <c r="AO89" s="240"/>
      <c r="AP89" s="240"/>
      <c r="AQ89" s="31"/>
      <c r="AR89" s="32"/>
      <c r="AS89" s="235" t="s">
        <v>56</v>
      </c>
      <c r="AT89" s="236"/>
      <c r="AU89" s="54"/>
      <c r="AV89" s="54"/>
      <c r="AW89" s="54"/>
      <c r="AX89" s="54"/>
      <c r="AY89" s="54"/>
      <c r="AZ89" s="54"/>
      <c r="BA89" s="54"/>
      <c r="BB89" s="54"/>
      <c r="BC89" s="54"/>
      <c r="BD89" s="54"/>
      <c r="BE89" s="54"/>
      <c r="BF89" s="55"/>
      <c r="BG89" s="31"/>
    </row>
    <row r="90" spans="1:91" s="2" customFormat="1" ht="15.2" customHeight="1">
      <c r="A90" s="31"/>
      <c r="B90" s="32"/>
      <c r="C90" s="27" t="s">
        <v>29</v>
      </c>
      <c r="D90" s="31"/>
      <c r="E90" s="31"/>
      <c r="F90" s="31"/>
      <c r="G90" s="31"/>
      <c r="H90" s="31"/>
      <c r="I90" s="31"/>
      <c r="J90" s="31"/>
      <c r="K90" s="31"/>
      <c r="L90" s="4" t="str">
        <f>IF(E14= "Vyplň údaj","",E14)</f>
        <v/>
      </c>
      <c r="M90" s="31"/>
      <c r="N90" s="31"/>
      <c r="O90" s="31"/>
      <c r="P90" s="31"/>
      <c r="Q90" s="31"/>
      <c r="R90" s="31"/>
      <c r="S90" s="31"/>
      <c r="T90" s="31"/>
      <c r="U90" s="31"/>
      <c r="V90" s="31"/>
      <c r="W90" s="31"/>
      <c r="X90" s="31"/>
      <c r="Y90" s="31"/>
      <c r="Z90" s="31"/>
      <c r="AA90" s="31"/>
      <c r="AB90" s="31"/>
      <c r="AC90" s="31"/>
      <c r="AD90" s="31"/>
      <c r="AE90" s="31"/>
      <c r="AF90" s="31"/>
      <c r="AG90" s="31"/>
      <c r="AH90" s="31"/>
      <c r="AI90" s="27" t="s">
        <v>33</v>
      </c>
      <c r="AJ90" s="31"/>
      <c r="AK90" s="31"/>
      <c r="AL90" s="31"/>
      <c r="AM90" s="239" t="str">
        <f>IF(E20="","",E20)</f>
        <v>Petr Kovář</v>
      </c>
      <c r="AN90" s="240"/>
      <c r="AO90" s="240"/>
      <c r="AP90" s="240"/>
      <c r="AQ90" s="31"/>
      <c r="AR90" s="32"/>
      <c r="AS90" s="237"/>
      <c r="AT90" s="238"/>
      <c r="AU90" s="56"/>
      <c r="AV90" s="56"/>
      <c r="AW90" s="56"/>
      <c r="AX90" s="56"/>
      <c r="AY90" s="56"/>
      <c r="AZ90" s="56"/>
      <c r="BA90" s="56"/>
      <c r="BB90" s="56"/>
      <c r="BC90" s="56"/>
      <c r="BD90" s="56"/>
      <c r="BE90" s="56"/>
      <c r="BF90" s="57"/>
      <c r="BG90" s="31"/>
    </row>
    <row r="91" spans="1:91" s="2" customFormat="1" ht="10.9" customHeight="1">
      <c r="A91" s="31"/>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2"/>
      <c r="AS91" s="237"/>
      <c r="AT91" s="238"/>
      <c r="AU91" s="56"/>
      <c r="AV91" s="56"/>
      <c r="AW91" s="56"/>
      <c r="AX91" s="56"/>
      <c r="AY91" s="56"/>
      <c r="AZ91" s="56"/>
      <c r="BA91" s="56"/>
      <c r="BB91" s="56"/>
      <c r="BC91" s="56"/>
      <c r="BD91" s="56"/>
      <c r="BE91" s="56"/>
      <c r="BF91" s="57"/>
      <c r="BG91" s="31"/>
    </row>
    <row r="92" spans="1:91" s="2" customFormat="1" ht="29.25" customHeight="1">
      <c r="A92" s="31"/>
      <c r="B92" s="32"/>
      <c r="C92" s="218" t="s">
        <v>57</v>
      </c>
      <c r="D92" s="219"/>
      <c r="E92" s="219"/>
      <c r="F92" s="219"/>
      <c r="G92" s="219"/>
      <c r="H92" s="58"/>
      <c r="I92" s="220" t="s">
        <v>58</v>
      </c>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28" t="s">
        <v>59</v>
      </c>
      <c r="AH92" s="219"/>
      <c r="AI92" s="219"/>
      <c r="AJ92" s="219"/>
      <c r="AK92" s="219"/>
      <c r="AL92" s="219"/>
      <c r="AM92" s="219"/>
      <c r="AN92" s="220" t="s">
        <v>60</v>
      </c>
      <c r="AO92" s="219"/>
      <c r="AP92" s="227"/>
      <c r="AQ92" s="59" t="s">
        <v>61</v>
      </c>
      <c r="AR92" s="32"/>
      <c r="AS92" s="60" t="s">
        <v>62</v>
      </c>
      <c r="AT92" s="61" t="s">
        <v>63</v>
      </c>
      <c r="AU92" s="61" t="s">
        <v>64</v>
      </c>
      <c r="AV92" s="61" t="s">
        <v>65</v>
      </c>
      <c r="AW92" s="61" t="s">
        <v>66</v>
      </c>
      <c r="AX92" s="61" t="s">
        <v>67</v>
      </c>
      <c r="AY92" s="61" t="s">
        <v>68</v>
      </c>
      <c r="AZ92" s="61" t="s">
        <v>69</v>
      </c>
      <c r="BA92" s="61" t="s">
        <v>70</v>
      </c>
      <c r="BB92" s="61" t="s">
        <v>71</v>
      </c>
      <c r="BC92" s="61" t="s">
        <v>72</v>
      </c>
      <c r="BD92" s="61" t="s">
        <v>73</v>
      </c>
      <c r="BE92" s="61" t="s">
        <v>74</v>
      </c>
      <c r="BF92" s="62" t="s">
        <v>75</v>
      </c>
      <c r="BG92" s="31"/>
    </row>
    <row r="93" spans="1:91" s="2" customFormat="1" ht="10.9" customHeight="1">
      <c r="A93" s="31"/>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2"/>
      <c r="AS93" s="63"/>
      <c r="AT93" s="64"/>
      <c r="AU93" s="64"/>
      <c r="AV93" s="64"/>
      <c r="AW93" s="64"/>
      <c r="AX93" s="64"/>
      <c r="AY93" s="64"/>
      <c r="AZ93" s="64"/>
      <c r="BA93" s="64"/>
      <c r="BB93" s="64"/>
      <c r="BC93" s="64"/>
      <c r="BD93" s="64"/>
      <c r="BE93" s="64"/>
      <c r="BF93" s="65"/>
      <c r="BG93" s="31"/>
    </row>
    <row r="94" spans="1:91" s="6" customFormat="1" ht="32.450000000000003" customHeight="1">
      <c r="B94" s="66"/>
      <c r="C94" s="67" t="s">
        <v>76</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223">
        <f>ROUND(SUM(AG95:AG99),2)</f>
        <v>0</v>
      </c>
      <c r="AH94" s="223"/>
      <c r="AI94" s="223"/>
      <c r="AJ94" s="223"/>
      <c r="AK94" s="223"/>
      <c r="AL94" s="223"/>
      <c r="AM94" s="223"/>
      <c r="AN94" s="224">
        <f t="shared" ref="AN94:AN99" si="0">SUM(AG94,AV94)</f>
        <v>0</v>
      </c>
      <c r="AO94" s="224"/>
      <c r="AP94" s="224"/>
      <c r="AQ94" s="70" t="s">
        <v>1</v>
      </c>
      <c r="AR94" s="66"/>
      <c r="AS94" s="71">
        <f>ROUND(SUM(AS95:AS99),2)</f>
        <v>0</v>
      </c>
      <c r="AT94" s="72">
        <f>ROUND(SUM(AT95:AT99),2)</f>
        <v>0</v>
      </c>
      <c r="AU94" s="73">
        <f>ROUND(SUM(AU95:AU99),2)</f>
        <v>0</v>
      </c>
      <c r="AV94" s="73">
        <f t="shared" ref="AV94:AV99" si="1">ROUND(SUM(AX94:AY94),2)</f>
        <v>0</v>
      </c>
      <c r="AW94" s="74">
        <f>ROUND(SUM(AW95:AW99),5)</f>
        <v>0</v>
      </c>
      <c r="AX94" s="73">
        <f>ROUND(BB94*L29,2)</f>
        <v>0</v>
      </c>
      <c r="AY94" s="73">
        <f>ROUND(BC94*L30,2)</f>
        <v>0</v>
      </c>
      <c r="AZ94" s="73">
        <f>ROUND(BD94*L29,2)</f>
        <v>0</v>
      </c>
      <c r="BA94" s="73">
        <f>ROUND(BE94*L30,2)</f>
        <v>0</v>
      </c>
      <c r="BB94" s="73">
        <f>ROUND(SUM(BB95:BB99),2)</f>
        <v>0</v>
      </c>
      <c r="BC94" s="73">
        <f>ROUND(SUM(BC95:BC99),2)</f>
        <v>0</v>
      </c>
      <c r="BD94" s="73">
        <f>ROUND(SUM(BD95:BD99),2)</f>
        <v>0</v>
      </c>
      <c r="BE94" s="73">
        <f>ROUND(SUM(BE95:BE99),2)</f>
        <v>0</v>
      </c>
      <c r="BF94" s="75">
        <f>ROUND(SUM(BF95:BF99),2)</f>
        <v>0</v>
      </c>
      <c r="BS94" s="76" t="s">
        <v>77</v>
      </c>
      <c r="BT94" s="76" t="s">
        <v>78</v>
      </c>
      <c r="BU94" s="77" t="s">
        <v>79</v>
      </c>
      <c r="BV94" s="76" t="s">
        <v>80</v>
      </c>
      <c r="BW94" s="76" t="s">
        <v>5</v>
      </c>
      <c r="BX94" s="76" t="s">
        <v>81</v>
      </c>
      <c r="CL94" s="76" t="s">
        <v>1</v>
      </c>
    </row>
    <row r="95" spans="1:91" s="7" customFormat="1" ht="16.5" customHeight="1">
      <c r="A95" s="78" t="s">
        <v>82</v>
      </c>
      <c r="B95" s="79"/>
      <c r="C95" s="80"/>
      <c r="D95" s="217" t="s">
        <v>83</v>
      </c>
      <c r="E95" s="217"/>
      <c r="F95" s="217"/>
      <c r="G95" s="217"/>
      <c r="H95" s="217"/>
      <c r="I95" s="81"/>
      <c r="J95" s="217" t="s">
        <v>84</v>
      </c>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21">
        <f>'01a - Silnoproud - dodávka'!K32</f>
        <v>0</v>
      </c>
      <c r="AH95" s="222"/>
      <c r="AI95" s="222"/>
      <c r="AJ95" s="222"/>
      <c r="AK95" s="222"/>
      <c r="AL95" s="222"/>
      <c r="AM95" s="222"/>
      <c r="AN95" s="221">
        <f t="shared" si="0"/>
        <v>0</v>
      </c>
      <c r="AO95" s="222"/>
      <c r="AP95" s="222"/>
      <c r="AQ95" s="82" t="s">
        <v>85</v>
      </c>
      <c r="AR95" s="79"/>
      <c r="AS95" s="83">
        <f>'01a - Silnoproud - dodávka'!K30</f>
        <v>0</v>
      </c>
      <c r="AT95" s="84">
        <f>'01a - Silnoproud - dodávka'!K31</f>
        <v>0</v>
      </c>
      <c r="AU95" s="84">
        <v>0</v>
      </c>
      <c r="AV95" s="84">
        <f t="shared" si="1"/>
        <v>0</v>
      </c>
      <c r="AW95" s="85">
        <f>'01a - Silnoproud - dodávka'!T121</f>
        <v>0</v>
      </c>
      <c r="AX95" s="84">
        <f>'01a - Silnoproud - dodávka'!K35</f>
        <v>0</v>
      </c>
      <c r="AY95" s="84">
        <f>'01a - Silnoproud - dodávka'!K36</f>
        <v>0</v>
      </c>
      <c r="AZ95" s="84">
        <f>'01a - Silnoproud - dodávka'!K37</f>
        <v>0</v>
      </c>
      <c r="BA95" s="84">
        <f>'01a - Silnoproud - dodávka'!K38</f>
        <v>0</v>
      </c>
      <c r="BB95" s="84">
        <f>'01a - Silnoproud - dodávka'!F35</f>
        <v>0</v>
      </c>
      <c r="BC95" s="84">
        <f>'01a - Silnoproud - dodávka'!F36</f>
        <v>0</v>
      </c>
      <c r="BD95" s="84">
        <f>'01a - Silnoproud - dodávka'!F37</f>
        <v>0</v>
      </c>
      <c r="BE95" s="84">
        <f>'01a - Silnoproud - dodávka'!F38</f>
        <v>0</v>
      </c>
      <c r="BF95" s="86">
        <f>'01a - Silnoproud - dodávka'!F39</f>
        <v>0</v>
      </c>
      <c r="BT95" s="87" t="s">
        <v>86</v>
      </c>
      <c r="BV95" s="87" t="s">
        <v>80</v>
      </c>
      <c r="BW95" s="87" t="s">
        <v>87</v>
      </c>
      <c r="BX95" s="87" t="s">
        <v>5</v>
      </c>
      <c r="CL95" s="87" t="s">
        <v>1</v>
      </c>
      <c r="CM95" s="87" t="s">
        <v>88</v>
      </c>
    </row>
    <row r="96" spans="1:91" s="7" customFormat="1" ht="16.5" customHeight="1">
      <c r="A96" s="78" t="s">
        <v>82</v>
      </c>
      <c r="B96" s="79"/>
      <c r="C96" s="80"/>
      <c r="D96" s="217" t="s">
        <v>89</v>
      </c>
      <c r="E96" s="217"/>
      <c r="F96" s="217"/>
      <c r="G96" s="217"/>
      <c r="H96" s="217"/>
      <c r="I96" s="81"/>
      <c r="J96" s="217" t="s">
        <v>90</v>
      </c>
      <c r="K96" s="217"/>
      <c r="L96" s="217"/>
      <c r="M96" s="217"/>
      <c r="N96" s="217"/>
      <c r="O96" s="217"/>
      <c r="P96" s="217"/>
      <c r="Q96" s="217"/>
      <c r="R96" s="217"/>
      <c r="S96" s="217"/>
      <c r="T96" s="217"/>
      <c r="U96" s="217"/>
      <c r="V96" s="217"/>
      <c r="W96" s="217"/>
      <c r="X96" s="217"/>
      <c r="Y96" s="217"/>
      <c r="Z96" s="217"/>
      <c r="AA96" s="217"/>
      <c r="AB96" s="217"/>
      <c r="AC96" s="217"/>
      <c r="AD96" s="217"/>
      <c r="AE96" s="217"/>
      <c r="AF96" s="217"/>
      <c r="AG96" s="221">
        <f>'01b - Siilnoproud - montáž'!K32</f>
        <v>0</v>
      </c>
      <c r="AH96" s="222"/>
      <c r="AI96" s="222"/>
      <c r="AJ96" s="222"/>
      <c r="AK96" s="222"/>
      <c r="AL96" s="222"/>
      <c r="AM96" s="222"/>
      <c r="AN96" s="221">
        <f t="shared" si="0"/>
        <v>0</v>
      </c>
      <c r="AO96" s="222"/>
      <c r="AP96" s="222"/>
      <c r="AQ96" s="82" t="s">
        <v>85</v>
      </c>
      <c r="AR96" s="79"/>
      <c r="AS96" s="83">
        <f>'01b - Siilnoproud - montáž'!K30</f>
        <v>0</v>
      </c>
      <c r="AT96" s="84">
        <f>'01b - Siilnoproud - montáž'!K31</f>
        <v>0</v>
      </c>
      <c r="AU96" s="84">
        <v>0</v>
      </c>
      <c r="AV96" s="84">
        <f t="shared" si="1"/>
        <v>0</v>
      </c>
      <c r="AW96" s="85">
        <f>'01b - Siilnoproud - montáž'!T122</f>
        <v>0</v>
      </c>
      <c r="AX96" s="84">
        <f>'01b - Siilnoproud - montáž'!K35</f>
        <v>0</v>
      </c>
      <c r="AY96" s="84">
        <f>'01b - Siilnoproud - montáž'!K36</f>
        <v>0</v>
      </c>
      <c r="AZ96" s="84">
        <f>'01b - Siilnoproud - montáž'!K37</f>
        <v>0</v>
      </c>
      <c r="BA96" s="84">
        <f>'01b - Siilnoproud - montáž'!K38</f>
        <v>0</v>
      </c>
      <c r="BB96" s="84">
        <f>'01b - Siilnoproud - montáž'!F35</f>
        <v>0</v>
      </c>
      <c r="BC96" s="84">
        <f>'01b - Siilnoproud - montáž'!F36</f>
        <v>0</v>
      </c>
      <c r="BD96" s="84">
        <f>'01b - Siilnoproud - montáž'!F37</f>
        <v>0</v>
      </c>
      <c r="BE96" s="84">
        <f>'01b - Siilnoproud - montáž'!F38</f>
        <v>0</v>
      </c>
      <c r="BF96" s="86">
        <f>'01b - Siilnoproud - montáž'!F39</f>
        <v>0</v>
      </c>
      <c r="BT96" s="87" t="s">
        <v>86</v>
      </c>
      <c r="BV96" s="87" t="s">
        <v>80</v>
      </c>
      <c r="BW96" s="87" t="s">
        <v>91</v>
      </c>
      <c r="BX96" s="87" t="s">
        <v>5</v>
      </c>
      <c r="CL96" s="87" t="s">
        <v>1</v>
      </c>
      <c r="CM96" s="87" t="s">
        <v>88</v>
      </c>
    </row>
    <row r="97" spans="1:91" s="7" customFormat="1" ht="16.5" customHeight="1">
      <c r="A97" s="78" t="s">
        <v>82</v>
      </c>
      <c r="B97" s="79"/>
      <c r="C97" s="80"/>
      <c r="D97" s="217" t="s">
        <v>92</v>
      </c>
      <c r="E97" s="217"/>
      <c r="F97" s="217"/>
      <c r="G97" s="217"/>
      <c r="H97" s="217"/>
      <c r="I97" s="81"/>
      <c r="J97" s="217" t="s">
        <v>93</v>
      </c>
      <c r="K97" s="217"/>
      <c r="L97" s="217"/>
      <c r="M97" s="217"/>
      <c r="N97" s="217"/>
      <c r="O97" s="217"/>
      <c r="P97" s="217"/>
      <c r="Q97" s="217"/>
      <c r="R97" s="217"/>
      <c r="S97" s="217"/>
      <c r="T97" s="217"/>
      <c r="U97" s="217"/>
      <c r="V97" s="217"/>
      <c r="W97" s="217"/>
      <c r="X97" s="217"/>
      <c r="Y97" s="217"/>
      <c r="Z97" s="217"/>
      <c r="AA97" s="217"/>
      <c r="AB97" s="217"/>
      <c r="AC97" s="217"/>
      <c r="AD97" s="217"/>
      <c r="AE97" s="217"/>
      <c r="AF97" s="217"/>
      <c r="AG97" s="221">
        <f>'02a - Slaboproud - dodávka'!K32</f>
        <v>0</v>
      </c>
      <c r="AH97" s="222"/>
      <c r="AI97" s="222"/>
      <c r="AJ97" s="222"/>
      <c r="AK97" s="222"/>
      <c r="AL97" s="222"/>
      <c r="AM97" s="222"/>
      <c r="AN97" s="221">
        <f t="shared" si="0"/>
        <v>0</v>
      </c>
      <c r="AO97" s="222"/>
      <c r="AP97" s="222"/>
      <c r="AQ97" s="82" t="s">
        <v>85</v>
      </c>
      <c r="AR97" s="79"/>
      <c r="AS97" s="83">
        <f>'02a - Slaboproud - dodávka'!K30</f>
        <v>0</v>
      </c>
      <c r="AT97" s="84">
        <f>'02a - Slaboproud - dodávka'!K31</f>
        <v>0</v>
      </c>
      <c r="AU97" s="84">
        <v>0</v>
      </c>
      <c r="AV97" s="84">
        <f t="shared" si="1"/>
        <v>0</v>
      </c>
      <c r="AW97" s="85">
        <f>'02a - Slaboproud - dodávka'!T121</f>
        <v>0</v>
      </c>
      <c r="AX97" s="84">
        <f>'02a - Slaboproud - dodávka'!K35</f>
        <v>0</v>
      </c>
      <c r="AY97" s="84">
        <f>'02a - Slaboproud - dodávka'!K36</f>
        <v>0</v>
      </c>
      <c r="AZ97" s="84">
        <f>'02a - Slaboproud - dodávka'!K37</f>
        <v>0</v>
      </c>
      <c r="BA97" s="84">
        <f>'02a - Slaboproud - dodávka'!K38</f>
        <v>0</v>
      </c>
      <c r="BB97" s="84">
        <f>'02a - Slaboproud - dodávka'!F35</f>
        <v>0</v>
      </c>
      <c r="BC97" s="84">
        <f>'02a - Slaboproud - dodávka'!F36</f>
        <v>0</v>
      </c>
      <c r="BD97" s="84">
        <f>'02a - Slaboproud - dodávka'!F37</f>
        <v>0</v>
      </c>
      <c r="BE97" s="84">
        <f>'02a - Slaboproud - dodávka'!F38</f>
        <v>0</v>
      </c>
      <c r="BF97" s="86">
        <f>'02a - Slaboproud - dodávka'!F39</f>
        <v>0</v>
      </c>
      <c r="BT97" s="87" t="s">
        <v>86</v>
      </c>
      <c r="BV97" s="87" t="s">
        <v>80</v>
      </c>
      <c r="BW97" s="87" t="s">
        <v>94</v>
      </c>
      <c r="BX97" s="87" t="s">
        <v>5</v>
      </c>
      <c r="CL97" s="87" t="s">
        <v>1</v>
      </c>
      <c r="CM97" s="87" t="s">
        <v>88</v>
      </c>
    </row>
    <row r="98" spans="1:91" s="7" customFormat="1" ht="16.5" customHeight="1">
      <c r="A98" s="78" t="s">
        <v>82</v>
      </c>
      <c r="B98" s="79"/>
      <c r="C98" s="80"/>
      <c r="D98" s="217" t="s">
        <v>95</v>
      </c>
      <c r="E98" s="217"/>
      <c r="F98" s="217"/>
      <c r="G98" s="217"/>
      <c r="H98" s="217"/>
      <c r="I98" s="81"/>
      <c r="J98" s="217" t="s">
        <v>96</v>
      </c>
      <c r="K98" s="217"/>
      <c r="L98" s="217"/>
      <c r="M98" s="217"/>
      <c r="N98" s="217"/>
      <c r="O98" s="217"/>
      <c r="P98" s="217"/>
      <c r="Q98" s="217"/>
      <c r="R98" s="217"/>
      <c r="S98" s="217"/>
      <c r="T98" s="217"/>
      <c r="U98" s="217"/>
      <c r="V98" s="217"/>
      <c r="W98" s="217"/>
      <c r="X98" s="217"/>
      <c r="Y98" s="217"/>
      <c r="Z98" s="217"/>
      <c r="AA98" s="217"/>
      <c r="AB98" s="217"/>
      <c r="AC98" s="217"/>
      <c r="AD98" s="217"/>
      <c r="AE98" s="217"/>
      <c r="AF98" s="217"/>
      <c r="AG98" s="221">
        <f>'02b - Slaboproud - montáž'!K32</f>
        <v>0</v>
      </c>
      <c r="AH98" s="222"/>
      <c r="AI98" s="222"/>
      <c r="AJ98" s="222"/>
      <c r="AK98" s="222"/>
      <c r="AL98" s="222"/>
      <c r="AM98" s="222"/>
      <c r="AN98" s="221">
        <f t="shared" si="0"/>
        <v>0</v>
      </c>
      <c r="AO98" s="222"/>
      <c r="AP98" s="222"/>
      <c r="AQ98" s="82" t="s">
        <v>85</v>
      </c>
      <c r="AR98" s="79"/>
      <c r="AS98" s="83">
        <f>'02b - Slaboproud - montáž'!K30</f>
        <v>0</v>
      </c>
      <c r="AT98" s="84">
        <f>'02b - Slaboproud - montáž'!K31</f>
        <v>0</v>
      </c>
      <c r="AU98" s="84">
        <v>0</v>
      </c>
      <c r="AV98" s="84">
        <f t="shared" si="1"/>
        <v>0</v>
      </c>
      <c r="AW98" s="85">
        <f>'02b - Slaboproud - montáž'!T122</f>
        <v>0</v>
      </c>
      <c r="AX98" s="84">
        <f>'02b - Slaboproud - montáž'!K35</f>
        <v>0</v>
      </c>
      <c r="AY98" s="84">
        <f>'02b - Slaboproud - montáž'!K36</f>
        <v>0</v>
      </c>
      <c r="AZ98" s="84">
        <f>'02b - Slaboproud - montáž'!K37</f>
        <v>0</v>
      </c>
      <c r="BA98" s="84">
        <f>'02b - Slaboproud - montáž'!K38</f>
        <v>0</v>
      </c>
      <c r="BB98" s="84">
        <f>'02b - Slaboproud - montáž'!F35</f>
        <v>0</v>
      </c>
      <c r="BC98" s="84">
        <f>'02b - Slaboproud - montáž'!F36</f>
        <v>0</v>
      </c>
      <c r="BD98" s="84">
        <f>'02b - Slaboproud - montáž'!F37</f>
        <v>0</v>
      </c>
      <c r="BE98" s="84">
        <f>'02b - Slaboproud - montáž'!F38</f>
        <v>0</v>
      </c>
      <c r="BF98" s="86">
        <f>'02b - Slaboproud - montáž'!F39</f>
        <v>0</v>
      </c>
      <c r="BT98" s="87" t="s">
        <v>86</v>
      </c>
      <c r="BV98" s="87" t="s">
        <v>80</v>
      </c>
      <c r="BW98" s="87" t="s">
        <v>97</v>
      </c>
      <c r="BX98" s="87" t="s">
        <v>5</v>
      </c>
      <c r="CL98" s="87" t="s">
        <v>1</v>
      </c>
      <c r="CM98" s="87" t="s">
        <v>88</v>
      </c>
    </row>
    <row r="99" spans="1:91" s="7" customFormat="1" ht="16.5" customHeight="1">
      <c r="A99" s="78" t="s">
        <v>82</v>
      </c>
      <c r="B99" s="79"/>
      <c r="C99" s="80"/>
      <c r="D99" s="217" t="s">
        <v>98</v>
      </c>
      <c r="E99" s="217"/>
      <c r="F99" s="217"/>
      <c r="G99" s="217"/>
      <c r="H99" s="217"/>
      <c r="I99" s="81"/>
      <c r="J99" s="217" t="s">
        <v>99</v>
      </c>
      <c r="K99" s="217"/>
      <c r="L99" s="217"/>
      <c r="M99" s="217"/>
      <c r="N99" s="217"/>
      <c r="O99" s="217"/>
      <c r="P99" s="217"/>
      <c r="Q99" s="217"/>
      <c r="R99" s="217"/>
      <c r="S99" s="217"/>
      <c r="T99" s="217"/>
      <c r="U99" s="217"/>
      <c r="V99" s="217"/>
      <c r="W99" s="217"/>
      <c r="X99" s="217"/>
      <c r="Y99" s="217"/>
      <c r="Z99" s="217"/>
      <c r="AA99" s="217"/>
      <c r="AB99" s="217"/>
      <c r="AC99" s="217"/>
      <c r="AD99" s="217"/>
      <c r="AE99" s="217"/>
      <c r="AF99" s="217"/>
      <c r="AG99" s="221">
        <f>'03 - Venkovní kabelové ro...'!K32</f>
        <v>0</v>
      </c>
      <c r="AH99" s="222"/>
      <c r="AI99" s="222"/>
      <c r="AJ99" s="222"/>
      <c r="AK99" s="222"/>
      <c r="AL99" s="222"/>
      <c r="AM99" s="222"/>
      <c r="AN99" s="221">
        <f t="shared" si="0"/>
        <v>0</v>
      </c>
      <c r="AO99" s="222"/>
      <c r="AP99" s="222"/>
      <c r="AQ99" s="82" t="s">
        <v>85</v>
      </c>
      <c r="AR99" s="79"/>
      <c r="AS99" s="88">
        <f>'03 - Venkovní kabelové ro...'!K30</f>
        <v>0</v>
      </c>
      <c r="AT99" s="89">
        <f>'03 - Venkovní kabelové ro...'!K31</f>
        <v>0</v>
      </c>
      <c r="AU99" s="89">
        <v>0</v>
      </c>
      <c r="AV99" s="89">
        <f t="shared" si="1"/>
        <v>0</v>
      </c>
      <c r="AW99" s="90">
        <f>'03 - Venkovní kabelové ro...'!T119</f>
        <v>0</v>
      </c>
      <c r="AX99" s="89">
        <f>'03 - Venkovní kabelové ro...'!K35</f>
        <v>0</v>
      </c>
      <c r="AY99" s="89">
        <f>'03 - Venkovní kabelové ro...'!K36</f>
        <v>0</v>
      </c>
      <c r="AZ99" s="89">
        <f>'03 - Venkovní kabelové ro...'!K37</f>
        <v>0</v>
      </c>
      <c r="BA99" s="89">
        <f>'03 - Venkovní kabelové ro...'!K38</f>
        <v>0</v>
      </c>
      <c r="BB99" s="89">
        <f>'03 - Venkovní kabelové ro...'!F35</f>
        <v>0</v>
      </c>
      <c r="BC99" s="89">
        <f>'03 - Venkovní kabelové ro...'!F36</f>
        <v>0</v>
      </c>
      <c r="BD99" s="89">
        <f>'03 - Venkovní kabelové ro...'!F37</f>
        <v>0</v>
      </c>
      <c r="BE99" s="89">
        <f>'03 - Venkovní kabelové ro...'!F38</f>
        <v>0</v>
      </c>
      <c r="BF99" s="91">
        <f>'03 - Venkovní kabelové ro...'!F39</f>
        <v>0</v>
      </c>
      <c r="BT99" s="87" t="s">
        <v>86</v>
      </c>
      <c r="BV99" s="87" t="s">
        <v>80</v>
      </c>
      <c r="BW99" s="87" t="s">
        <v>100</v>
      </c>
      <c r="BX99" s="87" t="s">
        <v>5</v>
      </c>
      <c r="CL99" s="87" t="s">
        <v>1</v>
      </c>
      <c r="CM99" s="87" t="s">
        <v>88</v>
      </c>
    </row>
    <row r="100" spans="1:91" s="2" customFormat="1" ht="30" customHeight="1">
      <c r="A100" s="31"/>
      <c r="B100" s="32"/>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2"/>
      <c r="AS100" s="31"/>
      <c r="AT100" s="31"/>
      <c r="AU100" s="31"/>
      <c r="AV100" s="31"/>
      <c r="AW100" s="31"/>
      <c r="AX100" s="31"/>
      <c r="AY100" s="31"/>
      <c r="AZ100" s="31"/>
      <c r="BA100" s="31"/>
      <c r="BB100" s="31"/>
      <c r="BC100" s="31"/>
      <c r="BD100" s="31"/>
      <c r="BE100" s="31"/>
      <c r="BF100" s="31"/>
      <c r="BG100" s="31"/>
    </row>
    <row r="101" spans="1:91" s="2" customFormat="1" ht="6.95" customHeight="1">
      <c r="A101" s="31"/>
      <c r="B101" s="46"/>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32"/>
      <c r="AS101" s="31"/>
      <c r="AT101" s="31"/>
      <c r="AU101" s="31"/>
      <c r="AV101" s="31"/>
      <c r="AW101" s="31"/>
      <c r="AX101" s="31"/>
      <c r="AY101" s="31"/>
      <c r="AZ101" s="31"/>
      <c r="BA101" s="31"/>
      <c r="BB101" s="31"/>
      <c r="BC101" s="31"/>
      <c r="BD101" s="31"/>
      <c r="BE101" s="31"/>
      <c r="BF101" s="31"/>
      <c r="BG101" s="31"/>
    </row>
  </sheetData>
  <mergeCells count="58">
    <mergeCell ref="AK26:AO26"/>
    <mergeCell ref="W29:AE29"/>
    <mergeCell ref="AK29:AO29"/>
    <mergeCell ref="W30:AE30"/>
    <mergeCell ref="AK30:AO30"/>
    <mergeCell ref="AR2:BG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G5:BG34"/>
    <mergeCell ref="L30:P30"/>
    <mergeCell ref="L31:P31"/>
    <mergeCell ref="L32:P32"/>
    <mergeCell ref="L33:P33"/>
    <mergeCell ref="AN92:AP92"/>
    <mergeCell ref="AG92:AM92"/>
    <mergeCell ref="X35:AB35"/>
    <mergeCell ref="AK35:AO35"/>
    <mergeCell ref="AK31:AO31"/>
    <mergeCell ref="W32:AE32"/>
    <mergeCell ref="AK32:AO32"/>
    <mergeCell ref="W33:AE33"/>
    <mergeCell ref="AK33:AO33"/>
    <mergeCell ref="AN98:AP98"/>
    <mergeCell ref="AG98:AM98"/>
    <mergeCell ref="AN99:AP99"/>
    <mergeCell ref="AG99:AM99"/>
    <mergeCell ref="AG94:AM94"/>
    <mergeCell ref="AN94:AP94"/>
    <mergeCell ref="AN95:AP95"/>
    <mergeCell ref="AG95:AM95"/>
    <mergeCell ref="AN96:AP96"/>
    <mergeCell ref="AG96:AM96"/>
    <mergeCell ref="AN97:AP97"/>
    <mergeCell ref="AG97:AM97"/>
    <mergeCell ref="C92:G92"/>
    <mergeCell ref="I92:AF92"/>
    <mergeCell ref="D95:H95"/>
    <mergeCell ref="J95:AF95"/>
    <mergeCell ref="D96:H96"/>
    <mergeCell ref="J96:AF96"/>
    <mergeCell ref="D97:H97"/>
    <mergeCell ref="J97:AF97"/>
    <mergeCell ref="D98:H98"/>
    <mergeCell ref="J98:AF98"/>
    <mergeCell ref="D99:H99"/>
    <mergeCell ref="J99:AF99"/>
  </mergeCells>
  <hyperlinks>
    <hyperlink ref="A95" location="'01a - Silnoproud - dodávka'!C2" display="/"/>
    <hyperlink ref="A96" location="'01b - Siilnoproud - montáž'!C2" display="/"/>
    <hyperlink ref="A97" location="'02a - Slaboproud - dodávka'!C2" display="/"/>
    <hyperlink ref="A98" location="'02b - Slaboproud - montáž'!C2" display="/"/>
    <hyperlink ref="A99" location="'03 - Venkovní kabelové ro...'!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5"/>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0" width="20.1640625" style="92" customWidth="1"/>
    <col min="11" max="11" width="20.16406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2"/>
      <c r="J2" s="92"/>
      <c r="M2" s="233" t="s">
        <v>6</v>
      </c>
      <c r="N2" s="234"/>
      <c r="O2" s="234"/>
      <c r="P2" s="234"/>
      <c r="Q2" s="234"/>
      <c r="R2" s="234"/>
      <c r="S2" s="234"/>
      <c r="T2" s="234"/>
      <c r="U2" s="234"/>
      <c r="V2" s="234"/>
      <c r="W2" s="234"/>
      <c r="X2" s="234"/>
      <c r="Y2" s="234"/>
      <c r="Z2" s="234"/>
      <c r="AT2" s="17" t="s">
        <v>87</v>
      </c>
    </row>
    <row r="3" spans="1:46" s="1" customFormat="1" ht="6.95" customHeight="1">
      <c r="B3" s="18"/>
      <c r="C3" s="19"/>
      <c r="D3" s="19"/>
      <c r="E3" s="19"/>
      <c r="F3" s="19"/>
      <c r="G3" s="19"/>
      <c r="H3" s="19"/>
      <c r="I3" s="93"/>
      <c r="J3" s="93"/>
      <c r="K3" s="19"/>
      <c r="L3" s="19"/>
      <c r="M3" s="20"/>
      <c r="AT3" s="17" t="s">
        <v>88</v>
      </c>
    </row>
    <row r="4" spans="1:46" s="1" customFormat="1" ht="24.95" customHeight="1">
      <c r="B4" s="20"/>
      <c r="D4" s="21" t="s">
        <v>101</v>
      </c>
      <c r="I4" s="92"/>
      <c r="J4" s="92"/>
      <c r="M4" s="20"/>
      <c r="N4" s="94" t="s">
        <v>11</v>
      </c>
      <c r="AT4" s="17" t="s">
        <v>3</v>
      </c>
    </row>
    <row r="5" spans="1:46" s="1" customFormat="1" ht="6.95" customHeight="1">
      <c r="B5" s="20"/>
      <c r="I5" s="92"/>
      <c r="J5" s="92"/>
      <c r="M5" s="20"/>
    </row>
    <row r="6" spans="1:46" s="1" customFormat="1" ht="12" customHeight="1">
      <c r="B6" s="20"/>
      <c r="D6" s="27" t="s">
        <v>17</v>
      </c>
      <c r="I6" s="92"/>
      <c r="J6" s="92"/>
      <c r="M6" s="20"/>
    </row>
    <row r="7" spans="1:46" s="1" customFormat="1" ht="25.5" customHeight="1">
      <c r="B7" s="20"/>
      <c r="E7" s="257" t="str">
        <f>'Rekapitulace stavby'!K6</f>
        <v>Stavební úpravy a přístavba výtahu, ZŠ Smetanova č.p. 460 Lanškroun  - II Etapa</v>
      </c>
      <c r="F7" s="258"/>
      <c r="G7" s="258"/>
      <c r="H7" s="258"/>
      <c r="I7" s="92"/>
      <c r="J7" s="92"/>
      <c r="M7" s="20"/>
    </row>
    <row r="8" spans="1:46" s="2" customFormat="1" ht="12" customHeight="1">
      <c r="A8" s="31"/>
      <c r="B8" s="32"/>
      <c r="C8" s="31"/>
      <c r="D8" s="27" t="s">
        <v>102</v>
      </c>
      <c r="E8" s="31"/>
      <c r="F8" s="31"/>
      <c r="G8" s="31"/>
      <c r="H8" s="31"/>
      <c r="I8" s="95"/>
      <c r="J8" s="95"/>
      <c r="K8" s="31"/>
      <c r="L8" s="31"/>
      <c r="M8" s="41"/>
      <c r="S8" s="31"/>
      <c r="T8" s="31"/>
      <c r="U8" s="31"/>
      <c r="V8" s="31"/>
      <c r="W8" s="31"/>
      <c r="X8" s="31"/>
      <c r="Y8" s="31"/>
      <c r="Z8" s="31"/>
      <c r="AA8" s="31"/>
      <c r="AB8" s="31"/>
      <c r="AC8" s="31"/>
      <c r="AD8" s="31"/>
      <c r="AE8" s="31"/>
    </row>
    <row r="9" spans="1:46" s="2" customFormat="1" ht="16.5" customHeight="1">
      <c r="A9" s="31"/>
      <c r="B9" s="32"/>
      <c r="C9" s="31"/>
      <c r="D9" s="31"/>
      <c r="E9" s="241" t="s">
        <v>103</v>
      </c>
      <c r="F9" s="256"/>
      <c r="G9" s="256"/>
      <c r="H9" s="256"/>
      <c r="I9" s="95"/>
      <c r="J9" s="95"/>
      <c r="K9" s="31"/>
      <c r="L9" s="31"/>
      <c r="M9" s="41"/>
      <c r="S9" s="31"/>
      <c r="T9" s="31"/>
      <c r="U9" s="31"/>
      <c r="V9" s="31"/>
      <c r="W9" s="31"/>
      <c r="X9" s="31"/>
      <c r="Y9" s="31"/>
      <c r="Z9" s="31"/>
      <c r="AA9" s="31"/>
      <c r="AB9" s="31"/>
      <c r="AC9" s="31"/>
      <c r="AD9" s="31"/>
      <c r="AE9" s="31"/>
    </row>
    <row r="10" spans="1:46" s="2" customFormat="1">
      <c r="A10" s="31"/>
      <c r="B10" s="32"/>
      <c r="C10" s="31"/>
      <c r="D10" s="31"/>
      <c r="E10" s="31"/>
      <c r="F10" s="31"/>
      <c r="G10" s="31"/>
      <c r="H10" s="31"/>
      <c r="I10" s="95"/>
      <c r="J10" s="95"/>
      <c r="K10" s="31"/>
      <c r="L10" s="31"/>
      <c r="M10" s="41"/>
      <c r="S10" s="31"/>
      <c r="T10" s="31"/>
      <c r="U10" s="31"/>
      <c r="V10" s="31"/>
      <c r="W10" s="31"/>
      <c r="X10" s="31"/>
      <c r="Y10" s="31"/>
      <c r="Z10" s="31"/>
      <c r="AA10" s="31"/>
      <c r="AB10" s="31"/>
      <c r="AC10" s="31"/>
      <c r="AD10" s="31"/>
      <c r="AE10" s="31"/>
    </row>
    <row r="11" spans="1:46" s="2" customFormat="1" ht="12" customHeight="1">
      <c r="A11" s="31"/>
      <c r="B11" s="32"/>
      <c r="C11" s="31"/>
      <c r="D11" s="27" t="s">
        <v>19</v>
      </c>
      <c r="E11" s="31"/>
      <c r="F11" s="25" t="s">
        <v>1</v>
      </c>
      <c r="G11" s="31"/>
      <c r="H11" s="31"/>
      <c r="I11" s="96" t="s">
        <v>20</v>
      </c>
      <c r="J11" s="97" t="s">
        <v>1</v>
      </c>
      <c r="K11" s="31"/>
      <c r="L11" s="31"/>
      <c r="M11" s="41"/>
      <c r="S11" s="31"/>
      <c r="T11" s="31"/>
      <c r="U11" s="31"/>
      <c r="V11" s="31"/>
      <c r="W11" s="31"/>
      <c r="X11" s="31"/>
      <c r="Y11" s="31"/>
      <c r="Z11" s="31"/>
      <c r="AA11" s="31"/>
      <c r="AB11" s="31"/>
      <c r="AC11" s="31"/>
      <c r="AD11" s="31"/>
      <c r="AE11" s="31"/>
    </row>
    <row r="12" spans="1:46" s="2" customFormat="1" ht="12" customHeight="1">
      <c r="A12" s="31"/>
      <c r="B12" s="32"/>
      <c r="C12" s="31"/>
      <c r="D12" s="27" t="s">
        <v>21</v>
      </c>
      <c r="E12" s="31"/>
      <c r="F12" s="25" t="s">
        <v>22</v>
      </c>
      <c r="G12" s="31"/>
      <c r="H12" s="31"/>
      <c r="I12" s="96" t="s">
        <v>23</v>
      </c>
      <c r="J12" s="98" t="str">
        <f>'Rekapitulace stavby'!AN8</f>
        <v>31. 7. 2019</v>
      </c>
      <c r="K12" s="31"/>
      <c r="L12" s="31"/>
      <c r="M12" s="41"/>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95"/>
      <c r="J13" s="95"/>
      <c r="K13" s="31"/>
      <c r="L13" s="31"/>
      <c r="M13" s="41"/>
      <c r="S13" s="31"/>
      <c r="T13" s="31"/>
      <c r="U13" s="31"/>
      <c r="V13" s="31"/>
      <c r="W13" s="31"/>
      <c r="X13" s="31"/>
      <c r="Y13" s="31"/>
      <c r="Z13" s="31"/>
      <c r="AA13" s="31"/>
      <c r="AB13" s="31"/>
      <c r="AC13" s="31"/>
      <c r="AD13" s="31"/>
      <c r="AE13" s="31"/>
    </row>
    <row r="14" spans="1:46" s="2" customFormat="1" ht="12" customHeight="1">
      <c r="A14" s="31"/>
      <c r="B14" s="32"/>
      <c r="C14" s="31"/>
      <c r="D14" s="27" t="s">
        <v>25</v>
      </c>
      <c r="E14" s="31"/>
      <c r="F14" s="31"/>
      <c r="G14" s="31"/>
      <c r="H14" s="31"/>
      <c r="I14" s="96" t="s">
        <v>26</v>
      </c>
      <c r="J14" s="97" t="s">
        <v>1</v>
      </c>
      <c r="K14" s="31"/>
      <c r="L14" s="31"/>
      <c r="M14" s="41"/>
      <c r="S14" s="31"/>
      <c r="T14" s="31"/>
      <c r="U14" s="31"/>
      <c r="V14" s="31"/>
      <c r="W14" s="31"/>
      <c r="X14" s="31"/>
      <c r="Y14" s="31"/>
      <c r="Z14" s="31"/>
      <c r="AA14" s="31"/>
      <c r="AB14" s="31"/>
      <c r="AC14" s="31"/>
      <c r="AD14" s="31"/>
      <c r="AE14" s="31"/>
    </row>
    <row r="15" spans="1:46" s="2" customFormat="1" ht="18" customHeight="1">
      <c r="A15" s="31"/>
      <c r="B15" s="32"/>
      <c r="C15" s="31"/>
      <c r="D15" s="31"/>
      <c r="E15" s="25" t="s">
        <v>27</v>
      </c>
      <c r="F15" s="31"/>
      <c r="G15" s="31"/>
      <c r="H15" s="31"/>
      <c r="I15" s="96" t="s">
        <v>28</v>
      </c>
      <c r="J15" s="97" t="s">
        <v>1</v>
      </c>
      <c r="K15" s="31"/>
      <c r="L15" s="31"/>
      <c r="M15" s="41"/>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95"/>
      <c r="J16" s="95"/>
      <c r="K16" s="31"/>
      <c r="L16" s="31"/>
      <c r="M16" s="41"/>
      <c r="S16" s="31"/>
      <c r="T16" s="31"/>
      <c r="U16" s="31"/>
      <c r="V16" s="31"/>
      <c r="W16" s="31"/>
      <c r="X16" s="31"/>
      <c r="Y16" s="31"/>
      <c r="Z16" s="31"/>
      <c r="AA16" s="31"/>
      <c r="AB16" s="31"/>
      <c r="AC16" s="31"/>
      <c r="AD16" s="31"/>
      <c r="AE16" s="31"/>
    </row>
    <row r="17" spans="1:31" s="2" customFormat="1" ht="12" customHeight="1">
      <c r="A17" s="31"/>
      <c r="B17" s="32"/>
      <c r="C17" s="31"/>
      <c r="D17" s="27" t="s">
        <v>29</v>
      </c>
      <c r="E17" s="31"/>
      <c r="F17" s="31"/>
      <c r="G17" s="31"/>
      <c r="H17" s="31"/>
      <c r="I17" s="96" t="s">
        <v>26</v>
      </c>
      <c r="J17" s="28" t="str">
        <f>'Rekapitulace stavby'!AN13</f>
        <v>Vyplň údaj</v>
      </c>
      <c r="K17" s="31"/>
      <c r="L17" s="31"/>
      <c r="M17" s="41"/>
      <c r="S17" s="31"/>
      <c r="T17" s="31"/>
      <c r="U17" s="31"/>
      <c r="V17" s="31"/>
      <c r="W17" s="31"/>
      <c r="X17" s="31"/>
      <c r="Y17" s="31"/>
      <c r="Z17" s="31"/>
      <c r="AA17" s="31"/>
      <c r="AB17" s="31"/>
      <c r="AC17" s="31"/>
      <c r="AD17" s="31"/>
      <c r="AE17" s="31"/>
    </row>
    <row r="18" spans="1:31" s="2" customFormat="1" ht="18" customHeight="1">
      <c r="A18" s="31"/>
      <c r="B18" s="32"/>
      <c r="C18" s="31"/>
      <c r="D18" s="31"/>
      <c r="E18" s="259" t="str">
        <f>'Rekapitulace stavby'!E14</f>
        <v>Vyplň údaj</v>
      </c>
      <c r="F18" s="244"/>
      <c r="G18" s="244"/>
      <c r="H18" s="244"/>
      <c r="I18" s="96" t="s">
        <v>28</v>
      </c>
      <c r="J18" s="28" t="str">
        <f>'Rekapitulace stavby'!AN14</f>
        <v>Vyplň údaj</v>
      </c>
      <c r="K18" s="31"/>
      <c r="L18" s="31"/>
      <c r="M18" s="41"/>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95"/>
      <c r="J19" s="95"/>
      <c r="K19" s="31"/>
      <c r="L19" s="31"/>
      <c r="M19" s="41"/>
      <c r="S19" s="31"/>
      <c r="T19" s="31"/>
      <c r="U19" s="31"/>
      <c r="V19" s="31"/>
      <c r="W19" s="31"/>
      <c r="X19" s="31"/>
      <c r="Y19" s="31"/>
      <c r="Z19" s="31"/>
      <c r="AA19" s="31"/>
      <c r="AB19" s="31"/>
      <c r="AC19" s="31"/>
      <c r="AD19" s="31"/>
      <c r="AE19" s="31"/>
    </row>
    <row r="20" spans="1:31" s="2" customFormat="1" ht="12" customHeight="1">
      <c r="A20" s="31"/>
      <c r="B20" s="32"/>
      <c r="C20" s="31"/>
      <c r="D20" s="27" t="s">
        <v>31</v>
      </c>
      <c r="E20" s="31"/>
      <c r="F20" s="31"/>
      <c r="G20" s="31"/>
      <c r="H20" s="31"/>
      <c r="I20" s="96" t="s">
        <v>26</v>
      </c>
      <c r="J20" s="97" t="s">
        <v>1</v>
      </c>
      <c r="K20" s="31"/>
      <c r="L20" s="31"/>
      <c r="M20" s="41"/>
      <c r="S20" s="31"/>
      <c r="T20" s="31"/>
      <c r="U20" s="31"/>
      <c r="V20" s="31"/>
      <c r="W20" s="31"/>
      <c r="X20" s="31"/>
      <c r="Y20" s="31"/>
      <c r="Z20" s="31"/>
      <c r="AA20" s="31"/>
      <c r="AB20" s="31"/>
      <c r="AC20" s="31"/>
      <c r="AD20" s="31"/>
      <c r="AE20" s="31"/>
    </row>
    <row r="21" spans="1:31" s="2" customFormat="1" ht="18" customHeight="1">
      <c r="A21" s="31"/>
      <c r="B21" s="32"/>
      <c r="C21" s="31"/>
      <c r="D21" s="31"/>
      <c r="E21" s="25" t="s">
        <v>32</v>
      </c>
      <c r="F21" s="31"/>
      <c r="G21" s="31"/>
      <c r="H21" s="31"/>
      <c r="I21" s="96" t="s">
        <v>28</v>
      </c>
      <c r="J21" s="97" t="s">
        <v>1</v>
      </c>
      <c r="K21" s="31"/>
      <c r="L21" s="31"/>
      <c r="M21" s="41"/>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95"/>
      <c r="J22" s="95"/>
      <c r="K22" s="31"/>
      <c r="L22" s="31"/>
      <c r="M22" s="41"/>
      <c r="S22" s="31"/>
      <c r="T22" s="31"/>
      <c r="U22" s="31"/>
      <c r="V22" s="31"/>
      <c r="W22" s="31"/>
      <c r="X22" s="31"/>
      <c r="Y22" s="31"/>
      <c r="Z22" s="31"/>
      <c r="AA22" s="31"/>
      <c r="AB22" s="31"/>
      <c r="AC22" s="31"/>
      <c r="AD22" s="31"/>
      <c r="AE22" s="31"/>
    </row>
    <row r="23" spans="1:31" s="2" customFormat="1" ht="12" customHeight="1">
      <c r="A23" s="31"/>
      <c r="B23" s="32"/>
      <c r="C23" s="31"/>
      <c r="D23" s="27" t="s">
        <v>33</v>
      </c>
      <c r="E23" s="31"/>
      <c r="F23" s="31"/>
      <c r="G23" s="31"/>
      <c r="H23" s="31"/>
      <c r="I23" s="96" t="s">
        <v>26</v>
      </c>
      <c r="J23" s="97" t="s">
        <v>1</v>
      </c>
      <c r="K23" s="31"/>
      <c r="L23" s="31"/>
      <c r="M23" s="41"/>
      <c r="S23" s="31"/>
      <c r="T23" s="31"/>
      <c r="U23" s="31"/>
      <c r="V23" s="31"/>
      <c r="W23" s="31"/>
      <c r="X23" s="31"/>
      <c r="Y23" s="31"/>
      <c r="Z23" s="31"/>
      <c r="AA23" s="31"/>
      <c r="AB23" s="31"/>
      <c r="AC23" s="31"/>
      <c r="AD23" s="31"/>
      <c r="AE23" s="31"/>
    </row>
    <row r="24" spans="1:31" s="2" customFormat="1" ht="18" customHeight="1">
      <c r="A24" s="31"/>
      <c r="B24" s="32"/>
      <c r="C24" s="31"/>
      <c r="D24" s="31"/>
      <c r="E24" s="25" t="s">
        <v>32</v>
      </c>
      <c r="F24" s="31"/>
      <c r="G24" s="31"/>
      <c r="H24" s="31"/>
      <c r="I24" s="96" t="s">
        <v>28</v>
      </c>
      <c r="J24" s="97" t="s">
        <v>1</v>
      </c>
      <c r="K24" s="31"/>
      <c r="L24" s="31"/>
      <c r="M24" s="41"/>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95"/>
      <c r="J25" s="95"/>
      <c r="K25" s="31"/>
      <c r="L25" s="31"/>
      <c r="M25" s="41"/>
      <c r="S25" s="31"/>
      <c r="T25" s="31"/>
      <c r="U25" s="31"/>
      <c r="V25" s="31"/>
      <c r="W25" s="31"/>
      <c r="X25" s="31"/>
      <c r="Y25" s="31"/>
      <c r="Z25" s="31"/>
      <c r="AA25" s="31"/>
      <c r="AB25" s="31"/>
      <c r="AC25" s="31"/>
      <c r="AD25" s="31"/>
      <c r="AE25" s="31"/>
    </row>
    <row r="26" spans="1:31" s="2" customFormat="1" ht="12" customHeight="1">
      <c r="A26" s="31"/>
      <c r="B26" s="32"/>
      <c r="C26" s="31"/>
      <c r="D26" s="27" t="s">
        <v>34</v>
      </c>
      <c r="E26" s="31"/>
      <c r="F26" s="31"/>
      <c r="G26" s="31"/>
      <c r="H26" s="31"/>
      <c r="I26" s="95"/>
      <c r="J26" s="95"/>
      <c r="K26" s="31"/>
      <c r="L26" s="31"/>
      <c r="M26" s="41"/>
      <c r="S26" s="31"/>
      <c r="T26" s="31"/>
      <c r="U26" s="31"/>
      <c r="V26" s="31"/>
      <c r="W26" s="31"/>
      <c r="X26" s="31"/>
      <c r="Y26" s="31"/>
      <c r="Z26" s="31"/>
      <c r="AA26" s="31"/>
      <c r="AB26" s="31"/>
      <c r="AC26" s="31"/>
      <c r="AD26" s="31"/>
      <c r="AE26" s="31"/>
    </row>
    <row r="27" spans="1:31" s="8" customFormat="1" ht="16.5" customHeight="1">
      <c r="A27" s="99"/>
      <c r="B27" s="100"/>
      <c r="C27" s="99"/>
      <c r="D27" s="99"/>
      <c r="E27" s="248" t="s">
        <v>1</v>
      </c>
      <c r="F27" s="248"/>
      <c r="G27" s="248"/>
      <c r="H27" s="248"/>
      <c r="I27" s="101"/>
      <c r="J27" s="101"/>
      <c r="K27" s="99"/>
      <c r="L27" s="99"/>
      <c r="M27" s="102"/>
      <c r="S27" s="99"/>
      <c r="T27" s="99"/>
      <c r="U27" s="99"/>
      <c r="V27" s="99"/>
      <c r="W27" s="99"/>
      <c r="X27" s="99"/>
      <c r="Y27" s="99"/>
      <c r="Z27" s="99"/>
      <c r="AA27" s="99"/>
      <c r="AB27" s="99"/>
      <c r="AC27" s="99"/>
      <c r="AD27" s="99"/>
      <c r="AE27" s="99"/>
    </row>
    <row r="28" spans="1:31" s="2" customFormat="1" ht="6.95" customHeight="1">
      <c r="A28" s="31"/>
      <c r="B28" s="32"/>
      <c r="C28" s="31"/>
      <c r="D28" s="31"/>
      <c r="E28" s="31"/>
      <c r="F28" s="31"/>
      <c r="G28" s="31"/>
      <c r="H28" s="31"/>
      <c r="I28" s="95"/>
      <c r="J28" s="95"/>
      <c r="K28" s="31"/>
      <c r="L28" s="31"/>
      <c r="M28" s="41"/>
      <c r="S28" s="31"/>
      <c r="T28" s="31"/>
      <c r="U28" s="31"/>
      <c r="V28" s="31"/>
      <c r="W28" s="31"/>
      <c r="X28" s="31"/>
      <c r="Y28" s="31"/>
      <c r="Z28" s="31"/>
      <c r="AA28" s="31"/>
      <c r="AB28" s="31"/>
      <c r="AC28" s="31"/>
      <c r="AD28" s="31"/>
      <c r="AE28" s="31"/>
    </row>
    <row r="29" spans="1:31" s="2" customFormat="1" ht="6.95" customHeight="1">
      <c r="A29" s="31"/>
      <c r="B29" s="32"/>
      <c r="C29" s="31"/>
      <c r="D29" s="64"/>
      <c r="E29" s="64"/>
      <c r="F29" s="64"/>
      <c r="G29" s="64"/>
      <c r="H29" s="64"/>
      <c r="I29" s="103"/>
      <c r="J29" s="103"/>
      <c r="K29" s="64"/>
      <c r="L29" s="64"/>
      <c r="M29" s="41"/>
      <c r="S29" s="31"/>
      <c r="T29" s="31"/>
      <c r="U29" s="31"/>
      <c r="V29" s="31"/>
      <c r="W29" s="31"/>
      <c r="X29" s="31"/>
      <c r="Y29" s="31"/>
      <c r="Z29" s="31"/>
      <c r="AA29" s="31"/>
      <c r="AB29" s="31"/>
      <c r="AC29" s="31"/>
      <c r="AD29" s="31"/>
      <c r="AE29" s="31"/>
    </row>
    <row r="30" spans="1:31" s="2" customFormat="1" ht="12.75">
      <c r="A30" s="31"/>
      <c r="B30" s="32"/>
      <c r="C30" s="31"/>
      <c r="D30" s="31"/>
      <c r="E30" s="27" t="s">
        <v>104</v>
      </c>
      <c r="F30" s="31"/>
      <c r="G30" s="31"/>
      <c r="H30" s="31"/>
      <c r="I30" s="95"/>
      <c r="J30" s="95"/>
      <c r="K30" s="104">
        <f>I96</f>
        <v>0</v>
      </c>
      <c r="L30" s="31"/>
      <c r="M30" s="41"/>
      <c r="S30" s="31"/>
      <c r="T30" s="31"/>
      <c r="U30" s="31"/>
      <c r="V30" s="31"/>
      <c r="W30" s="31"/>
      <c r="X30" s="31"/>
      <c r="Y30" s="31"/>
      <c r="Z30" s="31"/>
      <c r="AA30" s="31"/>
      <c r="AB30" s="31"/>
      <c r="AC30" s="31"/>
      <c r="AD30" s="31"/>
      <c r="AE30" s="31"/>
    </row>
    <row r="31" spans="1:31" s="2" customFormat="1" ht="12.75">
      <c r="A31" s="31"/>
      <c r="B31" s="32"/>
      <c r="C31" s="31"/>
      <c r="D31" s="31"/>
      <c r="E31" s="27" t="s">
        <v>105</v>
      </c>
      <c r="F31" s="31"/>
      <c r="G31" s="31"/>
      <c r="H31" s="31"/>
      <c r="I31" s="95"/>
      <c r="J31" s="95"/>
      <c r="K31" s="104">
        <f>J96</f>
        <v>0</v>
      </c>
      <c r="L31" s="31"/>
      <c r="M31" s="41"/>
      <c r="S31" s="31"/>
      <c r="T31" s="31"/>
      <c r="U31" s="31"/>
      <c r="V31" s="31"/>
      <c r="W31" s="31"/>
      <c r="X31" s="31"/>
      <c r="Y31" s="31"/>
      <c r="Z31" s="31"/>
      <c r="AA31" s="31"/>
      <c r="AB31" s="31"/>
      <c r="AC31" s="31"/>
      <c r="AD31" s="31"/>
      <c r="AE31" s="31"/>
    </row>
    <row r="32" spans="1:31" s="2" customFormat="1" ht="25.35" customHeight="1">
      <c r="A32" s="31"/>
      <c r="B32" s="32"/>
      <c r="C32" s="31"/>
      <c r="D32" s="105" t="s">
        <v>36</v>
      </c>
      <c r="E32" s="31"/>
      <c r="F32" s="31"/>
      <c r="G32" s="31"/>
      <c r="H32" s="31"/>
      <c r="I32" s="95"/>
      <c r="J32" s="95"/>
      <c r="K32" s="69">
        <f>ROUND(K121, 2)</f>
        <v>0</v>
      </c>
      <c r="L32" s="31"/>
      <c r="M32" s="41"/>
      <c r="S32" s="31"/>
      <c r="T32" s="31"/>
      <c r="U32" s="31"/>
      <c r="V32" s="31"/>
      <c r="W32" s="31"/>
      <c r="X32" s="31"/>
      <c r="Y32" s="31"/>
      <c r="Z32" s="31"/>
      <c r="AA32" s="31"/>
      <c r="AB32" s="31"/>
      <c r="AC32" s="31"/>
      <c r="AD32" s="31"/>
      <c r="AE32" s="31"/>
    </row>
    <row r="33" spans="1:31" s="2" customFormat="1" ht="6.95" customHeight="1">
      <c r="A33" s="31"/>
      <c r="B33" s="32"/>
      <c r="C33" s="31"/>
      <c r="D33" s="64"/>
      <c r="E33" s="64"/>
      <c r="F33" s="64"/>
      <c r="G33" s="64"/>
      <c r="H33" s="64"/>
      <c r="I33" s="103"/>
      <c r="J33" s="103"/>
      <c r="K33" s="64"/>
      <c r="L33" s="64"/>
      <c r="M33" s="41"/>
      <c r="S33" s="31"/>
      <c r="T33" s="31"/>
      <c r="U33" s="31"/>
      <c r="V33" s="31"/>
      <c r="W33" s="31"/>
      <c r="X33" s="31"/>
      <c r="Y33" s="31"/>
      <c r="Z33" s="31"/>
      <c r="AA33" s="31"/>
      <c r="AB33" s="31"/>
      <c r="AC33" s="31"/>
      <c r="AD33" s="31"/>
      <c r="AE33" s="31"/>
    </row>
    <row r="34" spans="1:31" s="2" customFormat="1" ht="14.45" customHeight="1">
      <c r="A34" s="31"/>
      <c r="B34" s="32"/>
      <c r="C34" s="31"/>
      <c r="D34" s="31"/>
      <c r="E34" s="31"/>
      <c r="F34" s="35" t="s">
        <v>38</v>
      </c>
      <c r="G34" s="31"/>
      <c r="H34" s="31"/>
      <c r="I34" s="106" t="s">
        <v>37</v>
      </c>
      <c r="J34" s="95"/>
      <c r="K34" s="35" t="s">
        <v>39</v>
      </c>
      <c r="L34" s="31"/>
      <c r="M34" s="41"/>
      <c r="S34" s="31"/>
      <c r="T34" s="31"/>
      <c r="U34" s="31"/>
      <c r="V34" s="31"/>
      <c r="W34" s="31"/>
      <c r="X34" s="31"/>
      <c r="Y34" s="31"/>
      <c r="Z34" s="31"/>
      <c r="AA34" s="31"/>
      <c r="AB34" s="31"/>
      <c r="AC34" s="31"/>
      <c r="AD34" s="31"/>
      <c r="AE34" s="31"/>
    </row>
    <row r="35" spans="1:31" s="2" customFormat="1" ht="14.45" customHeight="1">
      <c r="A35" s="31"/>
      <c r="B35" s="32"/>
      <c r="C35" s="31"/>
      <c r="D35" s="107" t="s">
        <v>40</v>
      </c>
      <c r="E35" s="27" t="s">
        <v>41</v>
      </c>
      <c r="F35" s="104">
        <f>ROUND((SUM(BE121:BE424)),  2)</f>
        <v>0</v>
      </c>
      <c r="G35" s="31"/>
      <c r="H35" s="31"/>
      <c r="I35" s="108">
        <v>0.21</v>
      </c>
      <c r="J35" s="95"/>
      <c r="K35" s="104">
        <f>ROUND(((SUM(BE121:BE424))*I35),  2)</f>
        <v>0</v>
      </c>
      <c r="L35" s="31"/>
      <c r="M35" s="41"/>
      <c r="S35" s="31"/>
      <c r="T35" s="31"/>
      <c r="U35" s="31"/>
      <c r="V35" s="31"/>
      <c r="W35" s="31"/>
      <c r="X35" s="31"/>
      <c r="Y35" s="31"/>
      <c r="Z35" s="31"/>
      <c r="AA35" s="31"/>
      <c r="AB35" s="31"/>
      <c r="AC35" s="31"/>
      <c r="AD35" s="31"/>
      <c r="AE35" s="31"/>
    </row>
    <row r="36" spans="1:31" s="2" customFormat="1" ht="14.45" customHeight="1">
      <c r="A36" s="31"/>
      <c r="B36" s="32"/>
      <c r="C36" s="31"/>
      <c r="D36" s="31"/>
      <c r="E36" s="27" t="s">
        <v>42</v>
      </c>
      <c r="F36" s="104">
        <f>ROUND((SUM(BF121:BF424)),  2)</f>
        <v>0</v>
      </c>
      <c r="G36" s="31"/>
      <c r="H36" s="31"/>
      <c r="I36" s="108">
        <v>0.15</v>
      </c>
      <c r="J36" s="95"/>
      <c r="K36" s="104">
        <f>ROUND(((SUM(BF121:BF424))*I36),  2)</f>
        <v>0</v>
      </c>
      <c r="L36" s="31"/>
      <c r="M36" s="41"/>
      <c r="S36" s="31"/>
      <c r="T36" s="31"/>
      <c r="U36" s="31"/>
      <c r="V36" s="31"/>
      <c r="W36" s="31"/>
      <c r="X36" s="31"/>
      <c r="Y36" s="31"/>
      <c r="Z36" s="31"/>
      <c r="AA36" s="31"/>
      <c r="AB36" s="31"/>
      <c r="AC36" s="31"/>
      <c r="AD36" s="31"/>
      <c r="AE36" s="31"/>
    </row>
    <row r="37" spans="1:31" s="2" customFormat="1" ht="14.45" hidden="1" customHeight="1">
      <c r="A37" s="31"/>
      <c r="B37" s="32"/>
      <c r="C37" s="31"/>
      <c r="D37" s="31"/>
      <c r="E37" s="27" t="s">
        <v>43</v>
      </c>
      <c r="F37" s="104">
        <f>ROUND((SUM(BG121:BG424)),  2)</f>
        <v>0</v>
      </c>
      <c r="G37" s="31"/>
      <c r="H37" s="31"/>
      <c r="I37" s="108">
        <v>0.21</v>
      </c>
      <c r="J37" s="95"/>
      <c r="K37" s="104">
        <f>0</f>
        <v>0</v>
      </c>
      <c r="L37" s="31"/>
      <c r="M37" s="41"/>
      <c r="S37" s="31"/>
      <c r="T37" s="31"/>
      <c r="U37" s="31"/>
      <c r="V37" s="31"/>
      <c r="W37" s="31"/>
      <c r="X37" s="31"/>
      <c r="Y37" s="31"/>
      <c r="Z37" s="31"/>
      <c r="AA37" s="31"/>
      <c r="AB37" s="31"/>
      <c r="AC37" s="31"/>
      <c r="AD37" s="31"/>
      <c r="AE37" s="31"/>
    </row>
    <row r="38" spans="1:31" s="2" customFormat="1" ht="14.45" hidden="1" customHeight="1">
      <c r="A38" s="31"/>
      <c r="B38" s="32"/>
      <c r="C38" s="31"/>
      <c r="D38" s="31"/>
      <c r="E38" s="27" t="s">
        <v>44</v>
      </c>
      <c r="F38" s="104">
        <f>ROUND((SUM(BH121:BH424)),  2)</f>
        <v>0</v>
      </c>
      <c r="G38" s="31"/>
      <c r="H38" s="31"/>
      <c r="I38" s="108">
        <v>0.15</v>
      </c>
      <c r="J38" s="95"/>
      <c r="K38" s="104">
        <f>0</f>
        <v>0</v>
      </c>
      <c r="L38" s="31"/>
      <c r="M38" s="41"/>
      <c r="S38" s="31"/>
      <c r="T38" s="31"/>
      <c r="U38" s="31"/>
      <c r="V38" s="31"/>
      <c r="W38" s="31"/>
      <c r="X38" s="31"/>
      <c r="Y38" s="31"/>
      <c r="Z38" s="31"/>
      <c r="AA38" s="31"/>
      <c r="AB38" s="31"/>
      <c r="AC38" s="31"/>
      <c r="AD38" s="31"/>
      <c r="AE38" s="31"/>
    </row>
    <row r="39" spans="1:31" s="2" customFormat="1" ht="14.45" hidden="1" customHeight="1">
      <c r="A39" s="31"/>
      <c r="B39" s="32"/>
      <c r="C39" s="31"/>
      <c r="D39" s="31"/>
      <c r="E39" s="27" t="s">
        <v>45</v>
      </c>
      <c r="F39" s="104">
        <f>ROUND((SUM(BI121:BI424)),  2)</f>
        <v>0</v>
      </c>
      <c r="G39" s="31"/>
      <c r="H39" s="31"/>
      <c r="I39" s="108">
        <v>0</v>
      </c>
      <c r="J39" s="95"/>
      <c r="K39" s="104">
        <f>0</f>
        <v>0</v>
      </c>
      <c r="L39" s="31"/>
      <c r="M39" s="41"/>
      <c r="S39" s="31"/>
      <c r="T39" s="31"/>
      <c r="U39" s="31"/>
      <c r="V39" s="31"/>
      <c r="W39" s="31"/>
      <c r="X39" s="31"/>
      <c r="Y39" s="31"/>
      <c r="Z39" s="31"/>
      <c r="AA39" s="31"/>
      <c r="AB39" s="31"/>
      <c r="AC39" s="31"/>
      <c r="AD39" s="31"/>
      <c r="AE39" s="31"/>
    </row>
    <row r="40" spans="1:31" s="2" customFormat="1" ht="6.95" customHeight="1">
      <c r="A40" s="31"/>
      <c r="B40" s="32"/>
      <c r="C40" s="31"/>
      <c r="D40" s="31"/>
      <c r="E40" s="31"/>
      <c r="F40" s="31"/>
      <c r="G40" s="31"/>
      <c r="H40" s="31"/>
      <c r="I40" s="95"/>
      <c r="J40" s="95"/>
      <c r="K40" s="31"/>
      <c r="L40" s="31"/>
      <c r="M40" s="41"/>
      <c r="S40" s="31"/>
      <c r="T40" s="31"/>
      <c r="U40" s="31"/>
      <c r="V40" s="31"/>
      <c r="W40" s="31"/>
      <c r="X40" s="31"/>
      <c r="Y40" s="31"/>
      <c r="Z40" s="31"/>
      <c r="AA40" s="31"/>
      <c r="AB40" s="31"/>
      <c r="AC40" s="31"/>
      <c r="AD40" s="31"/>
      <c r="AE40" s="31"/>
    </row>
    <row r="41" spans="1:31" s="2" customFormat="1" ht="25.35" customHeight="1">
      <c r="A41" s="31"/>
      <c r="B41" s="32"/>
      <c r="C41" s="109"/>
      <c r="D41" s="110" t="s">
        <v>46</v>
      </c>
      <c r="E41" s="58"/>
      <c r="F41" s="58"/>
      <c r="G41" s="111" t="s">
        <v>47</v>
      </c>
      <c r="H41" s="112" t="s">
        <v>48</v>
      </c>
      <c r="I41" s="113"/>
      <c r="J41" s="113"/>
      <c r="K41" s="114">
        <f>SUM(K32:K39)</f>
        <v>0</v>
      </c>
      <c r="L41" s="115"/>
      <c r="M41" s="41"/>
      <c r="S41" s="31"/>
      <c r="T41" s="31"/>
      <c r="U41" s="31"/>
      <c r="V41" s="31"/>
      <c r="W41" s="31"/>
      <c r="X41" s="31"/>
      <c r="Y41" s="31"/>
      <c r="Z41" s="31"/>
      <c r="AA41" s="31"/>
      <c r="AB41" s="31"/>
      <c r="AC41" s="31"/>
      <c r="AD41" s="31"/>
      <c r="AE41" s="31"/>
    </row>
    <row r="42" spans="1:31" s="2" customFormat="1" ht="14.45" customHeight="1">
      <c r="A42" s="31"/>
      <c r="B42" s="32"/>
      <c r="C42" s="31"/>
      <c r="D42" s="31"/>
      <c r="E42" s="31"/>
      <c r="F42" s="31"/>
      <c r="G42" s="31"/>
      <c r="H42" s="31"/>
      <c r="I42" s="95"/>
      <c r="J42" s="95"/>
      <c r="K42" s="31"/>
      <c r="L42" s="31"/>
      <c r="M42" s="41"/>
      <c r="S42" s="31"/>
      <c r="T42" s="31"/>
      <c r="U42" s="31"/>
      <c r="V42" s="31"/>
      <c r="W42" s="31"/>
      <c r="X42" s="31"/>
      <c r="Y42" s="31"/>
      <c r="Z42" s="31"/>
      <c r="AA42" s="31"/>
      <c r="AB42" s="31"/>
      <c r="AC42" s="31"/>
      <c r="AD42" s="31"/>
      <c r="AE42" s="31"/>
    </row>
    <row r="43" spans="1:31" s="1" customFormat="1" ht="14.45" customHeight="1">
      <c r="B43" s="20"/>
      <c r="I43" s="92"/>
      <c r="J43" s="92"/>
      <c r="M43" s="20"/>
    </row>
    <row r="44" spans="1:31" s="1" customFormat="1" ht="14.45" customHeight="1">
      <c r="B44" s="20"/>
      <c r="I44" s="92"/>
      <c r="J44" s="92"/>
      <c r="M44" s="20"/>
    </row>
    <row r="45" spans="1:31" s="1" customFormat="1" ht="14.45" customHeight="1">
      <c r="B45" s="20"/>
      <c r="I45" s="92"/>
      <c r="J45" s="92"/>
      <c r="M45" s="20"/>
    </row>
    <row r="46" spans="1:31" s="1" customFormat="1" ht="14.45" customHeight="1">
      <c r="B46" s="20"/>
      <c r="I46" s="92"/>
      <c r="J46" s="92"/>
      <c r="M46" s="20"/>
    </row>
    <row r="47" spans="1:31" s="1" customFormat="1" ht="14.45" customHeight="1">
      <c r="B47" s="20"/>
      <c r="I47" s="92"/>
      <c r="J47" s="92"/>
      <c r="M47" s="20"/>
    </row>
    <row r="48" spans="1:31" s="1" customFormat="1" ht="14.45" customHeight="1">
      <c r="B48" s="20"/>
      <c r="I48" s="92"/>
      <c r="J48" s="92"/>
      <c r="M48" s="20"/>
    </row>
    <row r="49" spans="1:31" s="1" customFormat="1" ht="14.45" customHeight="1">
      <c r="B49" s="20"/>
      <c r="I49" s="92"/>
      <c r="J49" s="92"/>
      <c r="M49" s="20"/>
    </row>
    <row r="50" spans="1:31" s="2" customFormat="1" ht="14.45" customHeight="1">
      <c r="B50" s="41"/>
      <c r="D50" s="42" t="s">
        <v>49</v>
      </c>
      <c r="E50" s="43"/>
      <c r="F50" s="43"/>
      <c r="G50" s="42" t="s">
        <v>50</v>
      </c>
      <c r="H50" s="43"/>
      <c r="I50" s="116"/>
      <c r="J50" s="116"/>
      <c r="K50" s="43"/>
      <c r="L50" s="43"/>
      <c r="M50" s="41"/>
    </row>
    <row r="51" spans="1:31">
      <c r="B51" s="20"/>
      <c r="M51" s="20"/>
    </row>
    <row r="52" spans="1:31">
      <c r="B52" s="20"/>
      <c r="M52" s="20"/>
    </row>
    <row r="53" spans="1:31">
      <c r="B53" s="20"/>
      <c r="M53" s="20"/>
    </row>
    <row r="54" spans="1:31">
      <c r="B54" s="20"/>
      <c r="M54" s="20"/>
    </row>
    <row r="55" spans="1:31">
      <c r="B55" s="20"/>
      <c r="M55" s="20"/>
    </row>
    <row r="56" spans="1:31">
      <c r="B56" s="20"/>
      <c r="M56" s="20"/>
    </row>
    <row r="57" spans="1:31">
      <c r="B57" s="20"/>
      <c r="M57" s="20"/>
    </row>
    <row r="58" spans="1:31">
      <c r="B58" s="20"/>
      <c r="M58" s="20"/>
    </row>
    <row r="59" spans="1:31">
      <c r="B59" s="20"/>
      <c r="M59" s="20"/>
    </row>
    <row r="60" spans="1:31">
      <c r="B60" s="20"/>
      <c r="M60" s="20"/>
    </row>
    <row r="61" spans="1:31" s="2" customFormat="1" ht="12.75">
      <c r="A61" s="31"/>
      <c r="B61" s="32"/>
      <c r="C61" s="31"/>
      <c r="D61" s="44" t="s">
        <v>51</v>
      </c>
      <c r="E61" s="34"/>
      <c r="F61" s="117" t="s">
        <v>52</v>
      </c>
      <c r="G61" s="44" t="s">
        <v>51</v>
      </c>
      <c r="H61" s="34"/>
      <c r="I61" s="118"/>
      <c r="J61" s="119" t="s">
        <v>52</v>
      </c>
      <c r="K61" s="34"/>
      <c r="L61" s="34"/>
      <c r="M61" s="41"/>
      <c r="S61" s="31"/>
      <c r="T61" s="31"/>
      <c r="U61" s="31"/>
      <c r="V61" s="31"/>
      <c r="W61" s="31"/>
      <c r="X61" s="31"/>
      <c r="Y61" s="31"/>
      <c r="Z61" s="31"/>
      <c r="AA61" s="31"/>
      <c r="AB61" s="31"/>
      <c r="AC61" s="31"/>
      <c r="AD61" s="31"/>
      <c r="AE61" s="31"/>
    </row>
    <row r="62" spans="1:31">
      <c r="B62" s="20"/>
      <c r="M62" s="20"/>
    </row>
    <row r="63" spans="1:31">
      <c r="B63" s="20"/>
      <c r="M63" s="20"/>
    </row>
    <row r="64" spans="1:31">
      <c r="B64" s="20"/>
      <c r="M64" s="20"/>
    </row>
    <row r="65" spans="1:31" s="2" customFormat="1" ht="12.75">
      <c r="A65" s="31"/>
      <c r="B65" s="32"/>
      <c r="C65" s="31"/>
      <c r="D65" s="42" t="s">
        <v>53</v>
      </c>
      <c r="E65" s="45"/>
      <c r="F65" s="45"/>
      <c r="G65" s="42" t="s">
        <v>54</v>
      </c>
      <c r="H65" s="45"/>
      <c r="I65" s="120"/>
      <c r="J65" s="120"/>
      <c r="K65" s="45"/>
      <c r="L65" s="45"/>
      <c r="M65" s="41"/>
      <c r="S65" s="31"/>
      <c r="T65" s="31"/>
      <c r="U65" s="31"/>
      <c r="V65" s="31"/>
      <c r="W65" s="31"/>
      <c r="X65" s="31"/>
      <c r="Y65" s="31"/>
      <c r="Z65" s="31"/>
      <c r="AA65" s="31"/>
      <c r="AB65" s="31"/>
      <c r="AC65" s="31"/>
      <c r="AD65" s="31"/>
      <c r="AE65" s="31"/>
    </row>
    <row r="66" spans="1:31">
      <c r="B66" s="20"/>
      <c r="M66" s="20"/>
    </row>
    <row r="67" spans="1:31">
      <c r="B67" s="20"/>
      <c r="M67" s="20"/>
    </row>
    <row r="68" spans="1:31">
      <c r="B68" s="20"/>
      <c r="M68" s="20"/>
    </row>
    <row r="69" spans="1:31">
      <c r="B69" s="20"/>
      <c r="M69" s="20"/>
    </row>
    <row r="70" spans="1:31">
      <c r="B70" s="20"/>
      <c r="M70" s="20"/>
    </row>
    <row r="71" spans="1:31">
      <c r="B71" s="20"/>
      <c r="M71" s="20"/>
    </row>
    <row r="72" spans="1:31">
      <c r="B72" s="20"/>
      <c r="M72" s="20"/>
    </row>
    <row r="73" spans="1:31">
      <c r="B73" s="20"/>
      <c r="M73" s="20"/>
    </row>
    <row r="74" spans="1:31">
      <c r="B74" s="20"/>
      <c r="M74" s="20"/>
    </row>
    <row r="75" spans="1:31">
      <c r="B75" s="20"/>
      <c r="M75" s="20"/>
    </row>
    <row r="76" spans="1:31" s="2" customFormat="1" ht="12.75">
      <c r="A76" s="31"/>
      <c r="B76" s="32"/>
      <c r="C76" s="31"/>
      <c r="D76" s="44" t="s">
        <v>51</v>
      </c>
      <c r="E76" s="34"/>
      <c r="F76" s="117" t="s">
        <v>52</v>
      </c>
      <c r="G76" s="44" t="s">
        <v>51</v>
      </c>
      <c r="H76" s="34"/>
      <c r="I76" s="118"/>
      <c r="J76" s="119" t="s">
        <v>52</v>
      </c>
      <c r="K76" s="34"/>
      <c r="L76" s="34"/>
      <c r="M76" s="41"/>
      <c r="S76" s="31"/>
      <c r="T76" s="31"/>
      <c r="U76" s="31"/>
      <c r="V76" s="31"/>
      <c r="W76" s="31"/>
      <c r="X76" s="31"/>
      <c r="Y76" s="31"/>
      <c r="Z76" s="31"/>
      <c r="AA76" s="31"/>
      <c r="AB76" s="31"/>
      <c r="AC76" s="31"/>
      <c r="AD76" s="31"/>
      <c r="AE76" s="31"/>
    </row>
    <row r="77" spans="1:31" s="2" customFormat="1" ht="14.45" customHeight="1">
      <c r="A77" s="31"/>
      <c r="B77" s="46"/>
      <c r="C77" s="47"/>
      <c r="D77" s="47"/>
      <c r="E77" s="47"/>
      <c r="F77" s="47"/>
      <c r="G77" s="47"/>
      <c r="H77" s="47"/>
      <c r="I77" s="121"/>
      <c r="J77" s="121"/>
      <c r="K77" s="47"/>
      <c r="L77" s="47"/>
      <c r="M77" s="41"/>
      <c r="S77" s="31"/>
      <c r="T77" s="31"/>
      <c r="U77" s="31"/>
      <c r="V77" s="31"/>
      <c r="W77" s="31"/>
      <c r="X77" s="31"/>
      <c r="Y77" s="31"/>
      <c r="Z77" s="31"/>
      <c r="AA77" s="31"/>
      <c r="AB77" s="31"/>
      <c r="AC77" s="31"/>
      <c r="AD77" s="31"/>
      <c r="AE77" s="31"/>
    </row>
    <row r="81" spans="1:47" s="2" customFormat="1" ht="6.95" customHeight="1">
      <c r="A81" s="31"/>
      <c r="B81" s="48"/>
      <c r="C81" s="49"/>
      <c r="D81" s="49"/>
      <c r="E81" s="49"/>
      <c r="F81" s="49"/>
      <c r="G81" s="49"/>
      <c r="H81" s="49"/>
      <c r="I81" s="122"/>
      <c r="J81" s="122"/>
      <c r="K81" s="49"/>
      <c r="L81" s="49"/>
      <c r="M81" s="41"/>
      <c r="S81" s="31"/>
      <c r="T81" s="31"/>
      <c r="U81" s="31"/>
      <c r="V81" s="31"/>
      <c r="W81" s="31"/>
      <c r="X81" s="31"/>
      <c r="Y81" s="31"/>
      <c r="Z81" s="31"/>
      <c r="AA81" s="31"/>
      <c r="AB81" s="31"/>
      <c r="AC81" s="31"/>
      <c r="AD81" s="31"/>
      <c r="AE81" s="31"/>
    </row>
    <row r="82" spans="1:47" s="2" customFormat="1" ht="24.95" customHeight="1">
      <c r="A82" s="31"/>
      <c r="B82" s="32"/>
      <c r="C82" s="21" t="s">
        <v>106</v>
      </c>
      <c r="D82" s="31"/>
      <c r="E82" s="31"/>
      <c r="F82" s="31"/>
      <c r="G82" s="31"/>
      <c r="H82" s="31"/>
      <c r="I82" s="95"/>
      <c r="J82" s="95"/>
      <c r="K82" s="31"/>
      <c r="L82" s="31"/>
      <c r="M82" s="41"/>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95"/>
      <c r="J83" s="95"/>
      <c r="K83" s="31"/>
      <c r="L83" s="31"/>
      <c r="M83" s="41"/>
      <c r="S83" s="31"/>
      <c r="T83" s="31"/>
      <c r="U83" s="31"/>
      <c r="V83" s="31"/>
      <c r="W83" s="31"/>
      <c r="X83" s="31"/>
      <c r="Y83" s="31"/>
      <c r="Z83" s="31"/>
      <c r="AA83" s="31"/>
      <c r="AB83" s="31"/>
      <c r="AC83" s="31"/>
      <c r="AD83" s="31"/>
      <c r="AE83" s="31"/>
    </row>
    <row r="84" spans="1:47" s="2" customFormat="1" ht="12" customHeight="1">
      <c r="A84" s="31"/>
      <c r="B84" s="32"/>
      <c r="C84" s="27" t="s">
        <v>17</v>
      </c>
      <c r="D84" s="31"/>
      <c r="E84" s="31"/>
      <c r="F84" s="31"/>
      <c r="G84" s="31"/>
      <c r="H84" s="31"/>
      <c r="I84" s="95"/>
      <c r="J84" s="95"/>
      <c r="K84" s="31"/>
      <c r="L84" s="31"/>
      <c r="M84" s="41"/>
      <c r="S84" s="31"/>
      <c r="T84" s="31"/>
      <c r="U84" s="31"/>
      <c r="V84" s="31"/>
      <c r="W84" s="31"/>
      <c r="X84" s="31"/>
      <c r="Y84" s="31"/>
      <c r="Z84" s="31"/>
      <c r="AA84" s="31"/>
      <c r="AB84" s="31"/>
      <c r="AC84" s="31"/>
      <c r="AD84" s="31"/>
      <c r="AE84" s="31"/>
    </row>
    <row r="85" spans="1:47" s="2" customFormat="1" ht="25.5" customHeight="1">
      <c r="A85" s="31"/>
      <c r="B85" s="32"/>
      <c r="C85" s="31"/>
      <c r="D85" s="31"/>
      <c r="E85" s="257" t="str">
        <f>E7</f>
        <v>Stavební úpravy a přístavba výtahu, ZŠ Smetanova č.p. 460 Lanškroun  - II Etapa</v>
      </c>
      <c r="F85" s="258"/>
      <c r="G85" s="258"/>
      <c r="H85" s="258"/>
      <c r="I85" s="95"/>
      <c r="J85" s="95"/>
      <c r="K85" s="31"/>
      <c r="L85" s="31"/>
      <c r="M85" s="41"/>
      <c r="S85" s="31"/>
      <c r="T85" s="31"/>
      <c r="U85" s="31"/>
      <c r="V85" s="31"/>
      <c r="W85" s="31"/>
      <c r="X85" s="31"/>
      <c r="Y85" s="31"/>
      <c r="Z85" s="31"/>
      <c r="AA85" s="31"/>
      <c r="AB85" s="31"/>
      <c r="AC85" s="31"/>
      <c r="AD85" s="31"/>
      <c r="AE85" s="31"/>
    </row>
    <row r="86" spans="1:47" s="2" customFormat="1" ht="12" customHeight="1">
      <c r="A86" s="31"/>
      <c r="B86" s="32"/>
      <c r="C86" s="27" t="s">
        <v>102</v>
      </c>
      <c r="D86" s="31"/>
      <c r="E86" s="31"/>
      <c r="F86" s="31"/>
      <c r="G86" s="31"/>
      <c r="H86" s="31"/>
      <c r="I86" s="95"/>
      <c r="J86" s="95"/>
      <c r="K86" s="31"/>
      <c r="L86" s="31"/>
      <c r="M86" s="41"/>
      <c r="S86" s="31"/>
      <c r="T86" s="31"/>
      <c r="U86" s="31"/>
      <c r="V86" s="31"/>
      <c r="W86" s="31"/>
      <c r="X86" s="31"/>
      <c r="Y86" s="31"/>
      <c r="Z86" s="31"/>
      <c r="AA86" s="31"/>
      <c r="AB86" s="31"/>
      <c r="AC86" s="31"/>
      <c r="AD86" s="31"/>
      <c r="AE86" s="31"/>
    </row>
    <row r="87" spans="1:47" s="2" customFormat="1" ht="16.5" customHeight="1">
      <c r="A87" s="31"/>
      <c r="B87" s="32"/>
      <c r="C87" s="31"/>
      <c r="D87" s="31"/>
      <c r="E87" s="241" t="str">
        <f>E9</f>
        <v>01a - Silnoproud - dodávka</v>
      </c>
      <c r="F87" s="256"/>
      <c r="G87" s="256"/>
      <c r="H87" s="256"/>
      <c r="I87" s="95"/>
      <c r="J87" s="95"/>
      <c r="K87" s="31"/>
      <c r="L87" s="31"/>
      <c r="M87" s="41"/>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95"/>
      <c r="J88" s="95"/>
      <c r="K88" s="31"/>
      <c r="L88" s="31"/>
      <c r="M88" s="41"/>
      <c r="S88" s="31"/>
      <c r="T88" s="31"/>
      <c r="U88" s="31"/>
      <c r="V88" s="31"/>
      <c r="W88" s="31"/>
      <c r="X88" s="31"/>
      <c r="Y88" s="31"/>
      <c r="Z88" s="31"/>
      <c r="AA88" s="31"/>
      <c r="AB88" s="31"/>
      <c r="AC88" s="31"/>
      <c r="AD88" s="31"/>
      <c r="AE88" s="31"/>
    </row>
    <row r="89" spans="1:47" s="2" customFormat="1" ht="12" customHeight="1">
      <c r="A89" s="31"/>
      <c r="B89" s="32"/>
      <c r="C89" s="27" t="s">
        <v>21</v>
      </c>
      <c r="D89" s="31"/>
      <c r="E89" s="31"/>
      <c r="F89" s="25" t="str">
        <f>F12</f>
        <v>Lanškroun</v>
      </c>
      <c r="G89" s="31"/>
      <c r="H89" s="31"/>
      <c r="I89" s="96" t="s">
        <v>23</v>
      </c>
      <c r="J89" s="98" t="str">
        <f>IF(J12="","",J12)</f>
        <v>31. 7. 2019</v>
      </c>
      <c r="K89" s="31"/>
      <c r="L89" s="31"/>
      <c r="M89" s="41"/>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95"/>
      <c r="J90" s="95"/>
      <c r="K90" s="31"/>
      <c r="L90" s="31"/>
      <c r="M90" s="41"/>
      <c r="S90" s="31"/>
      <c r="T90" s="31"/>
      <c r="U90" s="31"/>
      <c r="V90" s="31"/>
      <c r="W90" s="31"/>
      <c r="X90" s="31"/>
      <c r="Y90" s="31"/>
      <c r="Z90" s="31"/>
      <c r="AA90" s="31"/>
      <c r="AB90" s="31"/>
      <c r="AC90" s="31"/>
      <c r="AD90" s="31"/>
      <c r="AE90" s="31"/>
    </row>
    <row r="91" spans="1:47" s="2" customFormat="1" ht="15.2" customHeight="1">
      <c r="A91" s="31"/>
      <c r="B91" s="32"/>
      <c r="C91" s="27" t="s">
        <v>25</v>
      </c>
      <c r="D91" s="31"/>
      <c r="E91" s="31"/>
      <c r="F91" s="25" t="str">
        <f>E15</f>
        <v>Město Lanškroun</v>
      </c>
      <c r="G91" s="31"/>
      <c r="H91" s="31"/>
      <c r="I91" s="96" t="s">
        <v>31</v>
      </c>
      <c r="J91" s="123" t="str">
        <f>E21</f>
        <v>Petr Kovář</v>
      </c>
      <c r="K91" s="31"/>
      <c r="L91" s="31"/>
      <c r="M91" s="41"/>
      <c r="S91" s="31"/>
      <c r="T91" s="31"/>
      <c r="U91" s="31"/>
      <c r="V91" s="31"/>
      <c r="W91" s="31"/>
      <c r="X91" s="31"/>
      <c r="Y91" s="31"/>
      <c r="Z91" s="31"/>
      <c r="AA91" s="31"/>
      <c r="AB91" s="31"/>
      <c r="AC91" s="31"/>
      <c r="AD91" s="31"/>
      <c r="AE91" s="31"/>
    </row>
    <row r="92" spans="1:47" s="2" customFormat="1" ht="15.2" customHeight="1">
      <c r="A92" s="31"/>
      <c r="B92" s="32"/>
      <c r="C92" s="27" t="s">
        <v>29</v>
      </c>
      <c r="D92" s="31"/>
      <c r="E92" s="31"/>
      <c r="F92" s="25" t="str">
        <f>IF(E18="","",E18)</f>
        <v>Vyplň údaj</v>
      </c>
      <c r="G92" s="31"/>
      <c r="H92" s="31"/>
      <c r="I92" s="96" t="s">
        <v>33</v>
      </c>
      <c r="J92" s="123" t="str">
        <f>E24</f>
        <v>Petr Kovář</v>
      </c>
      <c r="K92" s="31"/>
      <c r="L92" s="31"/>
      <c r="M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95"/>
      <c r="J93" s="95"/>
      <c r="K93" s="31"/>
      <c r="L93" s="31"/>
      <c r="M93" s="41"/>
      <c r="S93" s="31"/>
      <c r="T93" s="31"/>
      <c r="U93" s="31"/>
      <c r="V93" s="31"/>
      <c r="W93" s="31"/>
      <c r="X93" s="31"/>
      <c r="Y93" s="31"/>
      <c r="Z93" s="31"/>
      <c r="AA93" s="31"/>
      <c r="AB93" s="31"/>
      <c r="AC93" s="31"/>
      <c r="AD93" s="31"/>
      <c r="AE93" s="31"/>
    </row>
    <row r="94" spans="1:47" s="2" customFormat="1" ht="29.25" customHeight="1">
      <c r="A94" s="31"/>
      <c r="B94" s="32"/>
      <c r="C94" s="124" t="s">
        <v>107</v>
      </c>
      <c r="D94" s="109"/>
      <c r="E94" s="109"/>
      <c r="F94" s="109"/>
      <c r="G94" s="109"/>
      <c r="H94" s="109"/>
      <c r="I94" s="125" t="s">
        <v>108</v>
      </c>
      <c r="J94" s="125" t="s">
        <v>109</v>
      </c>
      <c r="K94" s="126" t="s">
        <v>110</v>
      </c>
      <c r="L94" s="109"/>
      <c r="M94" s="41"/>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95"/>
      <c r="J95" s="95"/>
      <c r="K95" s="31"/>
      <c r="L95" s="31"/>
      <c r="M95" s="41"/>
      <c r="S95" s="31"/>
      <c r="T95" s="31"/>
      <c r="U95" s="31"/>
      <c r="V95" s="31"/>
      <c r="W95" s="31"/>
      <c r="X95" s="31"/>
      <c r="Y95" s="31"/>
      <c r="Z95" s="31"/>
      <c r="AA95" s="31"/>
      <c r="AB95" s="31"/>
      <c r="AC95" s="31"/>
      <c r="AD95" s="31"/>
      <c r="AE95" s="31"/>
    </row>
    <row r="96" spans="1:47" s="2" customFormat="1" ht="22.9" customHeight="1">
      <c r="A96" s="31"/>
      <c r="B96" s="32"/>
      <c r="C96" s="127" t="s">
        <v>111</v>
      </c>
      <c r="D96" s="31"/>
      <c r="E96" s="31"/>
      <c r="F96" s="31"/>
      <c r="G96" s="31"/>
      <c r="H96" s="31"/>
      <c r="I96" s="128">
        <f>Q121</f>
        <v>0</v>
      </c>
      <c r="J96" s="128">
        <f>R121</f>
        <v>0</v>
      </c>
      <c r="K96" s="69">
        <f>K121</f>
        <v>0</v>
      </c>
      <c r="L96" s="31"/>
      <c r="M96" s="41"/>
      <c r="S96" s="31"/>
      <c r="T96" s="31"/>
      <c r="U96" s="31"/>
      <c r="V96" s="31"/>
      <c r="W96" s="31"/>
      <c r="X96" s="31"/>
      <c r="Y96" s="31"/>
      <c r="Z96" s="31"/>
      <c r="AA96" s="31"/>
      <c r="AB96" s="31"/>
      <c r="AC96" s="31"/>
      <c r="AD96" s="31"/>
      <c r="AE96" s="31"/>
      <c r="AU96" s="17" t="s">
        <v>112</v>
      </c>
    </row>
    <row r="97" spans="1:31" s="9" customFormat="1" ht="24.95" customHeight="1">
      <c r="B97" s="129"/>
      <c r="D97" s="130" t="s">
        <v>113</v>
      </c>
      <c r="E97" s="131"/>
      <c r="F97" s="131"/>
      <c r="G97" s="131"/>
      <c r="H97" s="131"/>
      <c r="I97" s="132">
        <f>Q122</f>
        <v>0</v>
      </c>
      <c r="J97" s="132">
        <f>R122</f>
        <v>0</v>
      </c>
      <c r="K97" s="133">
        <f>K122</f>
        <v>0</v>
      </c>
      <c r="M97" s="129"/>
    </row>
    <row r="98" spans="1:31" s="9" customFormat="1" ht="24.95" customHeight="1">
      <c r="B98" s="129"/>
      <c r="D98" s="130" t="s">
        <v>114</v>
      </c>
      <c r="E98" s="131"/>
      <c r="F98" s="131"/>
      <c r="G98" s="131"/>
      <c r="H98" s="131"/>
      <c r="I98" s="132">
        <f>Q188</f>
        <v>0</v>
      </c>
      <c r="J98" s="132">
        <f>R188</f>
        <v>0</v>
      </c>
      <c r="K98" s="133">
        <f>K188</f>
        <v>0</v>
      </c>
      <c r="M98" s="129"/>
    </row>
    <row r="99" spans="1:31" s="9" customFormat="1" ht="24.95" customHeight="1">
      <c r="B99" s="129"/>
      <c r="D99" s="130" t="s">
        <v>115</v>
      </c>
      <c r="E99" s="131"/>
      <c r="F99" s="131"/>
      <c r="G99" s="131"/>
      <c r="H99" s="131"/>
      <c r="I99" s="132">
        <f>Q326</f>
        <v>0</v>
      </c>
      <c r="J99" s="132">
        <f>R326</f>
        <v>0</v>
      </c>
      <c r="K99" s="133">
        <f>K326</f>
        <v>0</v>
      </c>
      <c r="M99" s="129"/>
    </row>
    <row r="100" spans="1:31" s="9" customFormat="1" ht="24.95" customHeight="1">
      <c r="B100" s="129"/>
      <c r="D100" s="130" t="s">
        <v>116</v>
      </c>
      <c r="E100" s="131"/>
      <c r="F100" s="131"/>
      <c r="G100" s="131"/>
      <c r="H100" s="131"/>
      <c r="I100" s="132">
        <f>Q356</f>
        <v>0</v>
      </c>
      <c r="J100" s="132">
        <f>R356</f>
        <v>0</v>
      </c>
      <c r="K100" s="133">
        <f>K356</f>
        <v>0</v>
      </c>
      <c r="M100" s="129"/>
    </row>
    <row r="101" spans="1:31" s="9" customFormat="1" ht="24.95" customHeight="1">
      <c r="B101" s="129"/>
      <c r="D101" s="130" t="s">
        <v>117</v>
      </c>
      <c r="E101" s="131"/>
      <c r="F101" s="131"/>
      <c r="G101" s="131"/>
      <c r="H101" s="131"/>
      <c r="I101" s="132">
        <f>Q387</f>
        <v>0</v>
      </c>
      <c r="J101" s="132">
        <f>R387</f>
        <v>0</v>
      </c>
      <c r="K101" s="133">
        <f>K387</f>
        <v>0</v>
      </c>
      <c r="M101" s="129"/>
    </row>
    <row r="102" spans="1:31" s="2" customFormat="1" ht="21.75" customHeight="1">
      <c r="A102" s="31"/>
      <c r="B102" s="32"/>
      <c r="C102" s="31"/>
      <c r="D102" s="31"/>
      <c r="E102" s="31"/>
      <c r="F102" s="31"/>
      <c r="G102" s="31"/>
      <c r="H102" s="31"/>
      <c r="I102" s="95"/>
      <c r="J102" s="95"/>
      <c r="K102" s="31"/>
      <c r="L102" s="31"/>
      <c r="M102" s="41"/>
      <c r="S102" s="31"/>
      <c r="T102" s="31"/>
      <c r="U102" s="31"/>
      <c r="V102" s="31"/>
      <c r="W102" s="31"/>
      <c r="X102" s="31"/>
      <c r="Y102" s="31"/>
      <c r="Z102" s="31"/>
      <c r="AA102" s="31"/>
      <c r="AB102" s="31"/>
      <c r="AC102" s="31"/>
      <c r="AD102" s="31"/>
      <c r="AE102" s="31"/>
    </row>
    <row r="103" spans="1:31" s="2" customFormat="1" ht="6.95" customHeight="1">
      <c r="A103" s="31"/>
      <c r="B103" s="46"/>
      <c r="C103" s="47"/>
      <c r="D103" s="47"/>
      <c r="E103" s="47"/>
      <c r="F103" s="47"/>
      <c r="G103" s="47"/>
      <c r="H103" s="47"/>
      <c r="I103" s="121"/>
      <c r="J103" s="121"/>
      <c r="K103" s="47"/>
      <c r="L103" s="47"/>
      <c r="M103" s="41"/>
      <c r="S103" s="31"/>
      <c r="T103" s="31"/>
      <c r="U103" s="31"/>
      <c r="V103" s="31"/>
      <c r="W103" s="31"/>
      <c r="X103" s="31"/>
      <c r="Y103" s="31"/>
      <c r="Z103" s="31"/>
      <c r="AA103" s="31"/>
      <c r="AB103" s="31"/>
      <c r="AC103" s="31"/>
      <c r="AD103" s="31"/>
      <c r="AE103" s="31"/>
    </row>
    <row r="107" spans="1:31" s="2" customFormat="1" ht="6.95" customHeight="1">
      <c r="A107" s="31"/>
      <c r="B107" s="48"/>
      <c r="C107" s="49"/>
      <c r="D107" s="49"/>
      <c r="E107" s="49"/>
      <c r="F107" s="49"/>
      <c r="G107" s="49"/>
      <c r="H107" s="49"/>
      <c r="I107" s="122"/>
      <c r="J107" s="122"/>
      <c r="K107" s="49"/>
      <c r="L107" s="49"/>
      <c r="M107" s="41"/>
      <c r="S107" s="31"/>
      <c r="T107" s="31"/>
      <c r="U107" s="31"/>
      <c r="V107" s="31"/>
      <c r="W107" s="31"/>
      <c r="X107" s="31"/>
      <c r="Y107" s="31"/>
      <c r="Z107" s="31"/>
      <c r="AA107" s="31"/>
      <c r="AB107" s="31"/>
      <c r="AC107" s="31"/>
      <c r="AD107" s="31"/>
      <c r="AE107" s="31"/>
    </row>
    <row r="108" spans="1:31" s="2" customFormat="1" ht="24.95" customHeight="1">
      <c r="A108" s="31"/>
      <c r="B108" s="32"/>
      <c r="C108" s="21" t="s">
        <v>118</v>
      </c>
      <c r="D108" s="31"/>
      <c r="E108" s="31"/>
      <c r="F108" s="31"/>
      <c r="G108" s="31"/>
      <c r="H108" s="31"/>
      <c r="I108" s="95"/>
      <c r="J108" s="95"/>
      <c r="K108" s="31"/>
      <c r="L108" s="31"/>
      <c r="M108" s="41"/>
      <c r="S108" s="31"/>
      <c r="T108" s="31"/>
      <c r="U108" s="31"/>
      <c r="V108" s="31"/>
      <c r="W108" s="31"/>
      <c r="X108" s="31"/>
      <c r="Y108" s="31"/>
      <c r="Z108" s="31"/>
      <c r="AA108" s="31"/>
      <c r="AB108" s="31"/>
      <c r="AC108" s="31"/>
      <c r="AD108" s="31"/>
      <c r="AE108" s="31"/>
    </row>
    <row r="109" spans="1:31" s="2" customFormat="1" ht="6.95" customHeight="1">
      <c r="A109" s="31"/>
      <c r="B109" s="32"/>
      <c r="C109" s="31"/>
      <c r="D109" s="31"/>
      <c r="E109" s="31"/>
      <c r="F109" s="31"/>
      <c r="G109" s="31"/>
      <c r="H109" s="31"/>
      <c r="I109" s="95"/>
      <c r="J109" s="95"/>
      <c r="K109" s="31"/>
      <c r="L109" s="31"/>
      <c r="M109" s="41"/>
      <c r="S109" s="31"/>
      <c r="T109" s="31"/>
      <c r="U109" s="31"/>
      <c r="V109" s="31"/>
      <c r="W109" s="31"/>
      <c r="X109" s="31"/>
      <c r="Y109" s="31"/>
      <c r="Z109" s="31"/>
      <c r="AA109" s="31"/>
      <c r="AB109" s="31"/>
      <c r="AC109" s="31"/>
      <c r="AD109" s="31"/>
      <c r="AE109" s="31"/>
    </row>
    <row r="110" spans="1:31" s="2" customFormat="1" ht="12" customHeight="1">
      <c r="A110" s="31"/>
      <c r="B110" s="32"/>
      <c r="C110" s="27" t="s">
        <v>17</v>
      </c>
      <c r="D110" s="31"/>
      <c r="E110" s="31"/>
      <c r="F110" s="31"/>
      <c r="G110" s="31"/>
      <c r="H110" s="31"/>
      <c r="I110" s="95"/>
      <c r="J110" s="95"/>
      <c r="K110" s="31"/>
      <c r="L110" s="31"/>
      <c r="M110" s="41"/>
      <c r="S110" s="31"/>
      <c r="T110" s="31"/>
      <c r="U110" s="31"/>
      <c r="V110" s="31"/>
      <c r="W110" s="31"/>
      <c r="X110" s="31"/>
      <c r="Y110" s="31"/>
      <c r="Z110" s="31"/>
      <c r="AA110" s="31"/>
      <c r="AB110" s="31"/>
      <c r="AC110" s="31"/>
      <c r="AD110" s="31"/>
      <c r="AE110" s="31"/>
    </row>
    <row r="111" spans="1:31" s="2" customFormat="1" ht="25.5" customHeight="1">
      <c r="A111" s="31"/>
      <c r="B111" s="32"/>
      <c r="C111" s="31"/>
      <c r="D111" s="31"/>
      <c r="E111" s="257" t="str">
        <f>E7</f>
        <v>Stavební úpravy a přístavba výtahu, ZŠ Smetanova č.p. 460 Lanškroun  - II Etapa</v>
      </c>
      <c r="F111" s="258"/>
      <c r="G111" s="258"/>
      <c r="H111" s="258"/>
      <c r="I111" s="95"/>
      <c r="J111" s="95"/>
      <c r="K111" s="31"/>
      <c r="L111" s="31"/>
      <c r="M111" s="41"/>
      <c r="S111" s="31"/>
      <c r="T111" s="31"/>
      <c r="U111" s="31"/>
      <c r="V111" s="31"/>
      <c r="W111" s="31"/>
      <c r="X111" s="31"/>
      <c r="Y111" s="31"/>
      <c r="Z111" s="31"/>
      <c r="AA111" s="31"/>
      <c r="AB111" s="31"/>
      <c r="AC111" s="31"/>
      <c r="AD111" s="31"/>
      <c r="AE111" s="31"/>
    </row>
    <row r="112" spans="1:31" s="2" customFormat="1" ht="12" customHeight="1">
      <c r="A112" s="31"/>
      <c r="B112" s="32"/>
      <c r="C112" s="27" t="s">
        <v>102</v>
      </c>
      <c r="D112" s="31"/>
      <c r="E112" s="31"/>
      <c r="F112" s="31"/>
      <c r="G112" s="31"/>
      <c r="H112" s="31"/>
      <c r="I112" s="95"/>
      <c r="J112" s="95"/>
      <c r="K112" s="31"/>
      <c r="L112" s="31"/>
      <c r="M112" s="41"/>
      <c r="S112" s="31"/>
      <c r="T112" s="31"/>
      <c r="U112" s="31"/>
      <c r="V112" s="31"/>
      <c r="W112" s="31"/>
      <c r="X112" s="31"/>
      <c r="Y112" s="31"/>
      <c r="Z112" s="31"/>
      <c r="AA112" s="31"/>
      <c r="AB112" s="31"/>
      <c r="AC112" s="31"/>
      <c r="AD112" s="31"/>
      <c r="AE112" s="31"/>
    </row>
    <row r="113" spans="1:65" s="2" customFormat="1" ht="16.5" customHeight="1">
      <c r="A113" s="31"/>
      <c r="B113" s="32"/>
      <c r="C113" s="31"/>
      <c r="D113" s="31"/>
      <c r="E113" s="241" t="str">
        <f>E9</f>
        <v>01a - Silnoproud - dodávka</v>
      </c>
      <c r="F113" s="256"/>
      <c r="G113" s="256"/>
      <c r="H113" s="256"/>
      <c r="I113" s="95"/>
      <c r="J113" s="95"/>
      <c r="K113" s="31"/>
      <c r="L113" s="31"/>
      <c r="M113" s="41"/>
      <c r="S113" s="31"/>
      <c r="T113" s="31"/>
      <c r="U113" s="31"/>
      <c r="V113" s="31"/>
      <c r="W113" s="31"/>
      <c r="X113" s="31"/>
      <c r="Y113" s="31"/>
      <c r="Z113" s="31"/>
      <c r="AA113" s="31"/>
      <c r="AB113" s="31"/>
      <c r="AC113" s="31"/>
      <c r="AD113" s="31"/>
      <c r="AE113" s="31"/>
    </row>
    <row r="114" spans="1:65" s="2" customFormat="1" ht="6.95" customHeight="1">
      <c r="A114" s="31"/>
      <c r="B114" s="32"/>
      <c r="C114" s="31"/>
      <c r="D114" s="31"/>
      <c r="E114" s="31"/>
      <c r="F114" s="31"/>
      <c r="G114" s="31"/>
      <c r="H114" s="31"/>
      <c r="I114" s="95"/>
      <c r="J114" s="95"/>
      <c r="K114" s="31"/>
      <c r="L114" s="31"/>
      <c r="M114" s="41"/>
      <c r="S114" s="31"/>
      <c r="T114" s="31"/>
      <c r="U114" s="31"/>
      <c r="V114" s="31"/>
      <c r="W114" s="31"/>
      <c r="X114" s="31"/>
      <c r="Y114" s="31"/>
      <c r="Z114" s="31"/>
      <c r="AA114" s="31"/>
      <c r="AB114" s="31"/>
      <c r="AC114" s="31"/>
      <c r="AD114" s="31"/>
      <c r="AE114" s="31"/>
    </row>
    <row r="115" spans="1:65" s="2" customFormat="1" ht="12" customHeight="1">
      <c r="A115" s="31"/>
      <c r="B115" s="32"/>
      <c r="C115" s="27" t="s">
        <v>21</v>
      </c>
      <c r="D115" s="31"/>
      <c r="E115" s="31"/>
      <c r="F115" s="25" t="str">
        <f>F12</f>
        <v>Lanškroun</v>
      </c>
      <c r="G115" s="31"/>
      <c r="H115" s="31"/>
      <c r="I115" s="96" t="s">
        <v>23</v>
      </c>
      <c r="J115" s="98" t="str">
        <f>IF(J12="","",J12)</f>
        <v>31. 7. 2019</v>
      </c>
      <c r="K115" s="31"/>
      <c r="L115" s="31"/>
      <c r="M115" s="41"/>
      <c r="S115" s="31"/>
      <c r="T115" s="31"/>
      <c r="U115" s="31"/>
      <c r="V115" s="31"/>
      <c r="W115" s="31"/>
      <c r="X115" s="31"/>
      <c r="Y115" s="31"/>
      <c r="Z115" s="31"/>
      <c r="AA115" s="31"/>
      <c r="AB115" s="31"/>
      <c r="AC115" s="31"/>
      <c r="AD115" s="31"/>
      <c r="AE115" s="31"/>
    </row>
    <row r="116" spans="1:65" s="2" customFormat="1" ht="6.95" customHeight="1">
      <c r="A116" s="31"/>
      <c r="B116" s="32"/>
      <c r="C116" s="31"/>
      <c r="D116" s="31"/>
      <c r="E116" s="31"/>
      <c r="F116" s="31"/>
      <c r="G116" s="31"/>
      <c r="H116" s="31"/>
      <c r="I116" s="95"/>
      <c r="J116" s="95"/>
      <c r="K116" s="31"/>
      <c r="L116" s="31"/>
      <c r="M116" s="41"/>
      <c r="S116" s="31"/>
      <c r="T116" s="31"/>
      <c r="U116" s="31"/>
      <c r="V116" s="31"/>
      <c r="W116" s="31"/>
      <c r="X116" s="31"/>
      <c r="Y116" s="31"/>
      <c r="Z116" s="31"/>
      <c r="AA116" s="31"/>
      <c r="AB116" s="31"/>
      <c r="AC116" s="31"/>
      <c r="AD116" s="31"/>
      <c r="AE116" s="31"/>
    </row>
    <row r="117" spans="1:65" s="2" customFormat="1" ht="15.2" customHeight="1">
      <c r="A117" s="31"/>
      <c r="B117" s="32"/>
      <c r="C117" s="27" t="s">
        <v>25</v>
      </c>
      <c r="D117" s="31"/>
      <c r="E117" s="31"/>
      <c r="F117" s="25" t="str">
        <f>E15</f>
        <v>Město Lanškroun</v>
      </c>
      <c r="G117" s="31"/>
      <c r="H117" s="31"/>
      <c r="I117" s="96" t="s">
        <v>31</v>
      </c>
      <c r="J117" s="123" t="str">
        <f>E21</f>
        <v>Petr Kovář</v>
      </c>
      <c r="K117" s="31"/>
      <c r="L117" s="31"/>
      <c r="M117" s="41"/>
      <c r="S117" s="31"/>
      <c r="T117" s="31"/>
      <c r="U117" s="31"/>
      <c r="V117" s="31"/>
      <c r="W117" s="31"/>
      <c r="X117" s="31"/>
      <c r="Y117" s="31"/>
      <c r="Z117" s="31"/>
      <c r="AA117" s="31"/>
      <c r="AB117" s="31"/>
      <c r="AC117" s="31"/>
      <c r="AD117" s="31"/>
      <c r="AE117" s="31"/>
    </row>
    <row r="118" spans="1:65" s="2" customFormat="1" ht="15.2" customHeight="1">
      <c r="A118" s="31"/>
      <c r="B118" s="32"/>
      <c r="C118" s="27" t="s">
        <v>29</v>
      </c>
      <c r="D118" s="31"/>
      <c r="E118" s="31"/>
      <c r="F118" s="25" t="str">
        <f>IF(E18="","",E18)</f>
        <v>Vyplň údaj</v>
      </c>
      <c r="G118" s="31"/>
      <c r="H118" s="31"/>
      <c r="I118" s="96" t="s">
        <v>33</v>
      </c>
      <c r="J118" s="123" t="str">
        <f>E24</f>
        <v>Petr Kovář</v>
      </c>
      <c r="K118" s="31"/>
      <c r="L118" s="31"/>
      <c r="M118" s="41"/>
      <c r="S118" s="31"/>
      <c r="T118" s="31"/>
      <c r="U118" s="31"/>
      <c r="V118" s="31"/>
      <c r="W118" s="31"/>
      <c r="X118" s="31"/>
      <c r="Y118" s="31"/>
      <c r="Z118" s="31"/>
      <c r="AA118" s="31"/>
      <c r="AB118" s="31"/>
      <c r="AC118" s="31"/>
      <c r="AD118" s="31"/>
      <c r="AE118" s="31"/>
    </row>
    <row r="119" spans="1:65" s="2" customFormat="1" ht="10.35" customHeight="1">
      <c r="A119" s="31"/>
      <c r="B119" s="32"/>
      <c r="C119" s="31"/>
      <c r="D119" s="31"/>
      <c r="E119" s="31"/>
      <c r="F119" s="31"/>
      <c r="G119" s="31"/>
      <c r="H119" s="31"/>
      <c r="I119" s="95"/>
      <c r="J119" s="95"/>
      <c r="K119" s="31"/>
      <c r="L119" s="31"/>
      <c r="M119" s="41"/>
      <c r="S119" s="31"/>
      <c r="T119" s="31"/>
      <c r="U119" s="31"/>
      <c r="V119" s="31"/>
      <c r="W119" s="31"/>
      <c r="X119" s="31"/>
      <c r="Y119" s="31"/>
      <c r="Z119" s="31"/>
      <c r="AA119" s="31"/>
      <c r="AB119" s="31"/>
      <c r="AC119" s="31"/>
      <c r="AD119" s="31"/>
      <c r="AE119" s="31"/>
    </row>
    <row r="120" spans="1:65" s="10" customFormat="1" ht="29.25" customHeight="1">
      <c r="A120" s="134"/>
      <c r="B120" s="135"/>
      <c r="C120" s="136" t="s">
        <v>119</v>
      </c>
      <c r="D120" s="137" t="s">
        <v>61</v>
      </c>
      <c r="E120" s="137" t="s">
        <v>57</v>
      </c>
      <c r="F120" s="137" t="s">
        <v>58</v>
      </c>
      <c r="G120" s="137" t="s">
        <v>120</v>
      </c>
      <c r="H120" s="137" t="s">
        <v>121</v>
      </c>
      <c r="I120" s="138" t="s">
        <v>122</v>
      </c>
      <c r="J120" s="138" t="s">
        <v>123</v>
      </c>
      <c r="K120" s="139" t="s">
        <v>110</v>
      </c>
      <c r="L120" s="140" t="s">
        <v>124</v>
      </c>
      <c r="M120" s="141"/>
      <c r="N120" s="60" t="s">
        <v>1</v>
      </c>
      <c r="O120" s="61" t="s">
        <v>40</v>
      </c>
      <c r="P120" s="61" t="s">
        <v>125</v>
      </c>
      <c r="Q120" s="61" t="s">
        <v>126</v>
      </c>
      <c r="R120" s="61" t="s">
        <v>127</v>
      </c>
      <c r="S120" s="61" t="s">
        <v>128</v>
      </c>
      <c r="T120" s="61" t="s">
        <v>129</v>
      </c>
      <c r="U120" s="61" t="s">
        <v>130</v>
      </c>
      <c r="V120" s="61" t="s">
        <v>131</v>
      </c>
      <c r="W120" s="61" t="s">
        <v>132</v>
      </c>
      <c r="X120" s="62" t="s">
        <v>133</v>
      </c>
      <c r="Y120" s="134"/>
      <c r="Z120" s="134"/>
      <c r="AA120" s="134"/>
      <c r="AB120" s="134"/>
      <c r="AC120" s="134"/>
      <c r="AD120" s="134"/>
      <c r="AE120" s="134"/>
    </row>
    <row r="121" spans="1:65" s="2" customFormat="1" ht="22.9" customHeight="1">
      <c r="A121" s="31"/>
      <c r="B121" s="32"/>
      <c r="C121" s="67" t="s">
        <v>134</v>
      </c>
      <c r="D121" s="31"/>
      <c r="E121" s="31"/>
      <c r="F121" s="31"/>
      <c r="G121" s="31"/>
      <c r="H121" s="31"/>
      <c r="I121" s="95"/>
      <c r="J121" s="95"/>
      <c r="K121" s="142">
        <f>BK121</f>
        <v>0</v>
      </c>
      <c r="L121" s="31"/>
      <c r="M121" s="32"/>
      <c r="N121" s="63"/>
      <c r="O121" s="54"/>
      <c r="P121" s="64"/>
      <c r="Q121" s="143">
        <f>Q122+Q188+Q326+Q356+Q387</f>
        <v>0</v>
      </c>
      <c r="R121" s="143">
        <f>R122+R188+R326+R356+R387</f>
        <v>0</v>
      </c>
      <c r="S121" s="64"/>
      <c r="T121" s="144">
        <f>T122+T188+T326+T356+T387</f>
        <v>0</v>
      </c>
      <c r="U121" s="64"/>
      <c r="V121" s="144">
        <f>V122+V188+V326+V356+V387</f>
        <v>0</v>
      </c>
      <c r="W121" s="64"/>
      <c r="X121" s="145">
        <f>X122+X188+X326+X356+X387</f>
        <v>0</v>
      </c>
      <c r="Y121" s="31"/>
      <c r="Z121" s="31"/>
      <c r="AA121" s="31"/>
      <c r="AB121" s="31"/>
      <c r="AC121" s="31"/>
      <c r="AD121" s="31"/>
      <c r="AE121" s="31"/>
      <c r="AT121" s="17" t="s">
        <v>77</v>
      </c>
      <c r="AU121" s="17" t="s">
        <v>112</v>
      </c>
      <c r="BK121" s="146">
        <f>BK122+BK188+BK326+BK356+BK387</f>
        <v>0</v>
      </c>
    </row>
    <row r="122" spans="1:65" s="11" customFormat="1" ht="25.9" customHeight="1">
      <c r="B122" s="147"/>
      <c r="D122" s="148" t="s">
        <v>77</v>
      </c>
      <c r="E122" s="149" t="s">
        <v>135</v>
      </c>
      <c r="F122" s="149" t="s">
        <v>136</v>
      </c>
      <c r="I122" s="150"/>
      <c r="J122" s="150"/>
      <c r="K122" s="151">
        <f>BK122</f>
        <v>0</v>
      </c>
      <c r="M122" s="147"/>
      <c r="N122" s="152"/>
      <c r="O122" s="153"/>
      <c r="P122" s="153"/>
      <c r="Q122" s="154">
        <f>SUM(Q123:Q187)</f>
        <v>0</v>
      </c>
      <c r="R122" s="154">
        <f>SUM(R123:R187)</f>
        <v>0</v>
      </c>
      <c r="S122" s="153"/>
      <c r="T122" s="155">
        <f>SUM(T123:T187)</f>
        <v>0</v>
      </c>
      <c r="U122" s="153"/>
      <c r="V122" s="155">
        <f>SUM(V123:V187)</f>
        <v>0</v>
      </c>
      <c r="W122" s="153"/>
      <c r="X122" s="156">
        <f>SUM(X123:X187)</f>
        <v>0</v>
      </c>
      <c r="AR122" s="148" t="s">
        <v>86</v>
      </c>
      <c r="AT122" s="157" t="s">
        <v>77</v>
      </c>
      <c r="AU122" s="157" t="s">
        <v>78</v>
      </c>
      <c r="AY122" s="148" t="s">
        <v>137</v>
      </c>
      <c r="BK122" s="158">
        <f>SUM(BK123:BK187)</f>
        <v>0</v>
      </c>
    </row>
    <row r="123" spans="1:65" s="2" customFormat="1" ht="16.5" customHeight="1">
      <c r="A123" s="31"/>
      <c r="B123" s="159"/>
      <c r="C123" s="160" t="s">
        <v>86</v>
      </c>
      <c r="D123" s="160" t="s">
        <v>138</v>
      </c>
      <c r="E123" s="161" t="s">
        <v>139</v>
      </c>
      <c r="F123" s="162" t="s">
        <v>140</v>
      </c>
      <c r="G123" s="163" t="s">
        <v>141</v>
      </c>
      <c r="H123" s="164">
        <v>9</v>
      </c>
      <c r="I123" s="165"/>
      <c r="J123" s="165"/>
      <c r="K123" s="166">
        <f>ROUND(P123*H123,2)</f>
        <v>0</v>
      </c>
      <c r="L123" s="167"/>
      <c r="M123" s="32"/>
      <c r="N123" s="168" t="s">
        <v>1</v>
      </c>
      <c r="O123" s="169" t="s">
        <v>41</v>
      </c>
      <c r="P123" s="170">
        <f>I123+J123</f>
        <v>0</v>
      </c>
      <c r="Q123" s="170">
        <f>ROUND(I123*H123,2)</f>
        <v>0</v>
      </c>
      <c r="R123" s="170">
        <f>ROUND(J123*H123,2)</f>
        <v>0</v>
      </c>
      <c r="S123" s="56"/>
      <c r="T123" s="171">
        <f>S123*H123</f>
        <v>0</v>
      </c>
      <c r="U123" s="171">
        <v>0</v>
      </c>
      <c r="V123" s="171">
        <f>U123*H123</f>
        <v>0</v>
      </c>
      <c r="W123" s="171">
        <v>0</v>
      </c>
      <c r="X123" s="172">
        <f>W123*H123</f>
        <v>0</v>
      </c>
      <c r="Y123" s="31"/>
      <c r="Z123" s="31"/>
      <c r="AA123" s="31"/>
      <c r="AB123" s="31"/>
      <c r="AC123" s="31"/>
      <c r="AD123" s="31"/>
      <c r="AE123" s="31"/>
      <c r="AR123" s="173" t="s">
        <v>142</v>
      </c>
      <c r="AT123" s="173" t="s">
        <v>138</v>
      </c>
      <c r="AU123" s="173" t="s">
        <v>86</v>
      </c>
      <c r="AY123" s="17" t="s">
        <v>137</v>
      </c>
      <c r="BE123" s="174">
        <f>IF(O123="základní",K123,0)</f>
        <v>0</v>
      </c>
      <c r="BF123" s="174">
        <f>IF(O123="snížená",K123,0)</f>
        <v>0</v>
      </c>
      <c r="BG123" s="174">
        <f>IF(O123="zákl. přenesená",K123,0)</f>
        <v>0</v>
      </c>
      <c r="BH123" s="174">
        <f>IF(O123="sníž. přenesená",K123,0)</f>
        <v>0</v>
      </c>
      <c r="BI123" s="174">
        <f>IF(O123="nulová",K123,0)</f>
        <v>0</v>
      </c>
      <c r="BJ123" s="17" t="s">
        <v>86</v>
      </c>
      <c r="BK123" s="174">
        <f>ROUND(P123*H123,2)</f>
        <v>0</v>
      </c>
      <c r="BL123" s="17" t="s">
        <v>142</v>
      </c>
      <c r="BM123" s="173" t="s">
        <v>143</v>
      </c>
    </row>
    <row r="124" spans="1:65" s="2" customFormat="1">
      <c r="A124" s="31"/>
      <c r="B124" s="32"/>
      <c r="C124" s="31"/>
      <c r="D124" s="175" t="s">
        <v>144</v>
      </c>
      <c r="E124" s="31"/>
      <c r="F124" s="176" t="s">
        <v>140</v>
      </c>
      <c r="G124" s="31"/>
      <c r="H124" s="31"/>
      <c r="I124" s="95"/>
      <c r="J124" s="95"/>
      <c r="K124" s="31"/>
      <c r="L124" s="31"/>
      <c r="M124" s="32"/>
      <c r="N124" s="177"/>
      <c r="O124" s="178"/>
      <c r="P124" s="56"/>
      <c r="Q124" s="56"/>
      <c r="R124" s="56"/>
      <c r="S124" s="56"/>
      <c r="T124" s="56"/>
      <c r="U124" s="56"/>
      <c r="V124" s="56"/>
      <c r="W124" s="56"/>
      <c r="X124" s="57"/>
      <c r="Y124" s="31"/>
      <c r="Z124" s="31"/>
      <c r="AA124" s="31"/>
      <c r="AB124" s="31"/>
      <c r="AC124" s="31"/>
      <c r="AD124" s="31"/>
      <c r="AE124" s="31"/>
      <c r="AT124" s="17" t="s">
        <v>144</v>
      </c>
      <c r="AU124" s="17" t="s">
        <v>86</v>
      </c>
    </row>
    <row r="125" spans="1:65" s="12" customFormat="1">
      <c r="B125" s="179"/>
      <c r="D125" s="175" t="s">
        <v>145</v>
      </c>
      <c r="E125" s="180" t="s">
        <v>1</v>
      </c>
      <c r="F125" s="181" t="s">
        <v>146</v>
      </c>
      <c r="H125" s="180" t="s">
        <v>1</v>
      </c>
      <c r="I125" s="182"/>
      <c r="J125" s="182"/>
      <c r="M125" s="179"/>
      <c r="N125" s="183"/>
      <c r="O125" s="184"/>
      <c r="P125" s="184"/>
      <c r="Q125" s="184"/>
      <c r="R125" s="184"/>
      <c r="S125" s="184"/>
      <c r="T125" s="184"/>
      <c r="U125" s="184"/>
      <c r="V125" s="184"/>
      <c r="W125" s="184"/>
      <c r="X125" s="185"/>
      <c r="AT125" s="180" t="s">
        <v>145</v>
      </c>
      <c r="AU125" s="180" t="s">
        <v>86</v>
      </c>
      <c r="AV125" s="12" t="s">
        <v>86</v>
      </c>
      <c r="AW125" s="12" t="s">
        <v>4</v>
      </c>
      <c r="AX125" s="12" t="s">
        <v>78</v>
      </c>
      <c r="AY125" s="180" t="s">
        <v>137</v>
      </c>
    </row>
    <row r="126" spans="1:65" s="13" customFormat="1">
      <c r="B126" s="186"/>
      <c r="D126" s="175" t="s">
        <v>145</v>
      </c>
      <c r="E126" s="187" t="s">
        <v>1</v>
      </c>
      <c r="F126" s="188" t="s">
        <v>147</v>
      </c>
      <c r="H126" s="189">
        <v>9</v>
      </c>
      <c r="I126" s="190"/>
      <c r="J126" s="190"/>
      <c r="M126" s="186"/>
      <c r="N126" s="191"/>
      <c r="O126" s="192"/>
      <c r="P126" s="192"/>
      <c r="Q126" s="192"/>
      <c r="R126" s="192"/>
      <c r="S126" s="192"/>
      <c r="T126" s="192"/>
      <c r="U126" s="192"/>
      <c r="V126" s="192"/>
      <c r="W126" s="192"/>
      <c r="X126" s="193"/>
      <c r="AT126" s="187" t="s">
        <v>145</v>
      </c>
      <c r="AU126" s="187" t="s">
        <v>86</v>
      </c>
      <c r="AV126" s="13" t="s">
        <v>88</v>
      </c>
      <c r="AW126" s="13" t="s">
        <v>4</v>
      </c>
      <c r="AX126" s="13" t="s">
        <v>78</v>
      </c>
      <c r="AY126" s="187" t="s">
        <v>137</v>
      </c>
    </row>
    <row r="127" spans="1:65" s="14" customFormat="1">
      <c r="B127" s="194"/>
      <c r="D127" s="175" t="s">
        <v>145</v>
      </c>
      <c r="E127" s="195" t="s">
        <v>1</v>
      </c>
      <c r="F127" s="196" t="s">
        <v>148</v>
      </c>
      <c r="H127" s="197">
        <v>9</v>
      </c>
      <c r="I127" s="198"/>
      <c r="J127" s="198"/>
      <c r="M127" s="194"/>
      <c r="N127" s="199"/>
      <c r="O127" s="200"/>
      <c r="P127" s="200"/>
      <c r="Q127" s="200"/>
      <c r="R127" s="200"/>
      <c r="S127" s="200"/>
      <c r="T127" s="200"/>
      <c r="U127" s="200"/>
      <c r="V127" s="200"/>
      <c r="W127" s="200"/>
      <c r="X127" s="201"/>
      <c r="AT127" s="195" t="s">
        <v>145</v>
      </c>
      <c r="AU127" s="195" t="s">
        <v>86</v>
      </c>
      <c r="AV127" s="14" t="s">
        <v>142</v>
      </c>
      <c r="AW127" s="14" t="s">
        <v>4</v>
      </c>
      <c r="AX127" s="14" t="s">
        <v>86</v>
      </c>
      <c r="AY127" s="195" t="s">
        <v>137</v>
      </c>
    </row>
    <row r="128" spans="1:65" s="2" customFormat="1" ht="16.5" customHeight="1">
      <c r="A128" s="31"/>
      <c r="B128" s="159"/>
      <c r="C128" s="160" t="s">
        <v>88</v>
      </c>
      <c r="D128" s="160" t="s">
        <v>138</v>
      </c>
      <c r="E128" s="161" t="s">
        <v>149</v>
      </c>
      <c r="F128" s="162" t="s">
        <v>150</v>
      </c>
      <c r="G128" s="163" t="s">
        <v>141</v>
      </c>
      <c r="H128" s="164">
        <v>13</v>
      </c>
      <c r="I128" s="165"/>
      <c r="J128" s="165"/>
      <c r="K128" s="166">
        <f>ROUND(P128*H128,2)</f>
        <v>0</v>
      </c>
      <c r="L128" s="167"/>
      <c r="M128" s="32"/>
      <c r="N128" s="168" t="s">
        <v>1</v>
      </c>
      <c r="O128" s="169" t="s">
        <v>41</v>
      </c>
      <c r="P128" s="170">
        <f>I128+J128</f>
        <v>0</v>
      </c>
      <c r="Q128" s="170">
        <f>ROUND(I128*H128,2)</f>
        <v>0</v>
      </c>
      <c r="R128" s="170">
        <f>ROUND(J128*H128,2)</f>
        <v>0</v>
      </c>
      <c r="S128" s="56"/>
      <c r="T128" s="171">
        <f>S128*H128</f>
        <v>0</v>
      </c>
      <c r="U128" s="171">
        <v>0</v>
      </c>
      <c r="V128" s="171">
        <f>U128*H128</f>
        <v>0</v>
      </c>
      <c r="W128" s="171">
        <v>0</v>
      </c>
      <c r="X128" s="172">
        <f>W128*H128</f>
        <v>0</v>
      </c>
      <c r="Y128" s="31"/>
      <c r="Z128" s="31"/>
      <c r="AA128" s="31"/>
      <c r="AB128" s="31"/>
      <c r="AC128" s="31"/>
      <c r="AD128" s="31"/>
      <c r="AE128" s="31"/>
      <c r="AR128" s="173" t="s">
        <v>142</v>
      </c>
      <c r="AT128" s="173" t="s">
        <v>138</v>
      </c>
      <c r="AU128" s="173" t="s">
        <v>86</v>
      </c>
      <c r="AY128" s="17" t="s">
        <v>137</v>
      </c>
      <c r="BE128" s="174">
        <f>IF(O128="základní",K128,0)</f>
        <v>0</v>
      </c>
      <c r="BF128" s="174">
        <f>IF(O128="snížená",K128,0)</f>
        <v>0</v>
      </c>
      <c r="BG128" s="174">
        <f>IF(O128="zákl. přenesená",K128,0)</f>
        <v>0</v>
      </c>
      <c r="BH128" s="174">
        <f>IF(O128="sníž. přenesená",K128,0)</f>
        <v>0</v>
      </c>
      <c r="BI128" s="174">
        <f>IF(O128="nulová",K128,0)</f>
        <v>0</v>
      </c>
      <c r="BJ128" s="17" t="s">
        <v>86</v>
      </c>
      <c r="BK128" s="174">
        <f>ROUND(P128*H128,2)</f>
        <v>0</v>
      </c>
      <c r="BL128" s="17" t="s">
        <v>142</v>
      </c>
      <c r="BM128" s="173" t="s">
        <v>151</v>
      </c>
    </row>
    <row r="129" spans="1:65" s="2" customFormat="1">
      <c r="A129" s="31"/>
      <c r="B129" s="32"/>
      <c r="C129" s="31"/>
      <c r="D129" s="175" t="s">
        <v>144</v>
      </c>
      <c r="E129" s="31"/>
      <c r="F129" s="176" t="s">
        <v>150</v>
      </c>
      <c r="G129" s="31"/>
      <c r="H129" s="31"/>
      <c r="I129" s="95"/>
      <c r="J129" s="95"/>
      <c r="K129" s="31"/>
      <c r="L129" s="31"/>
      <c r="M129" s="32"/>
      <c r="N129" s="177"/>
      <c r="O129" s="178"/>
      <c r="P129" s="56"/>
      <c r="Q129" s="56"/>
      <c r="R129" s="56"/>
      <c r="S129" s="56"/>
      <c r="T129" s="56"/>
      <c r="U129" s="56"/>
      <c r="V129" s="56"/>
      <c r="W129" s="56"/>
      <c r="X129" s="57"/>
      <c r="Y129" s="31"/>
      <c r="Z129" s="31"/>
      <c r="AA129" s="31"/>
      <c r="AB129" s="31"/>
      <c r="AC129" s="31"/>
      <c r="AD129" s="31"/>
      <c r="AE129" s="31"/>
      <c r="AT129" s="17" t="s">
        <v>144</v>
      </c>
      <c r="AU129" s="17" t="s">
        <v>86</v>
      </c>
    </row>
    <row r="130" spans="1:65" s="12" customFormat="1" ht="22.5">
      <c r="B130" s="179"/>
      <c r="D130" s="175" t="s">
        <v>145</v>
      </c>
      <c r="E130" s="180" t="s">
        <v>1</v>
      </c>
      <c r="F130" s="181" t="s">
        <v>152</v>
      </c>
      <c r="H130" s="180" t="s">
        <v>1</v>
      </c>
      <c r="I130" s="182"/>
      <c r="J130" s="182"/>
      <c r="M130" s="179"/>
      <c r="N130" s="183"/>
      <c r="O130" s="184"/>
      <c r="P130" s="184"/>
      <c r="Q130" s="184"/>
      <c r="R130" s="184"/>
      <c r="S130" s="184"/>
      <c r="T130" s="184"/>
      <c r="U130" s="184"/>
      <c r="V130" s="184"/>
      <c r="W130" s="184"/>
      <c r="X130" s="185"/>
      <c r="AT130" s="180" t="s">
        <v>145</v>
      </c>
      <c r="AU130" s="180" t="s">
        <v>86</v>
      </c>
      <c r="AV130" s="12" t="s">
        <v>86</v>
      </c>
      <c r="AW130" s="12" t="s">
        <v>4</v>
      </c>
      <c r="AX130" s="12" t="s">
        <v>78</v>
      </c>
      <c r="AY130" s="180" t="s">
        <v>137</v>
      </c>
    </row>
    <row r="131" spans="1:65" s="13" customFormat="1">
      <c r="B131" s="186"/>
      <c r="D131" s="175" t="s">
        <v>145</v>
      </c>
      <c r="E131" s="187" t="s">
        <v>1</v>
      </c>
      <c r="F131" s="188" t="s">
        <v>153</v>
      </c>
      <c r="H131" s="189">
        <v>13</v>
      </c>
      <c r="I131" s="190"/>
      <c r="J131" s="190"/>
      <c r="M131" s="186"/>
      <c r="N131" s="191"/>
      <c r="O131" s="192"/>
      <c r="P131" s="192"/>
      <c r="Q131" s="192"/>
      <c r="R131" s="192"/>
      <c r="S131" s="192"/>
      <c r="T131" s="192"/>
      <c r="U131" s="192"/>
      <c r="V131" s="192"/>
      <c r="W131" s="192"/>
      <c r="X131" s="193"/>
      <c r="AT131" s="187" t="s">
        <v>145</v>
      </c>
      <c r="AU131" s="187" t="s">
        <v>86</v>
      </c>
      <c r="AV131" s="13" t="s">
        <v>88</v>
      </c>
      <c r="AW131" s="13" t="s">
        <v>4</v>
      </c>
      <c r="AX131" s="13" t="s">
        <v>78</v>
      </c>
      <c r="AY131" s="187" t="s">
        <v>137</v>
      </c>
    </row>
    <row r="132" spans="1:65" s="14" customFormat="1">
      <c r="B132" s="194"/>
      <c r="D132" s="175" t="s">
        <v>145</v>
      </c>
      <c r="E132" s="195" t="s">
        <v>1</v>
      </c>
      <c r="F132" s="196" t="s">
        <v>148</v>
      </c>
      <c r="H132" s="197">
        <v>13</v>
      </c>
      <c r="I132" s="198"/>
      <c r="J132" s="198"/>
      <c r="M132" s="194"/>
      <c r="N132" s="199"/>
      <c r="O132" s="200"/>
      <c r="P132" s="200"/>
      <c r="Q132" s="200"/>
      <c r="R132" s="200"/>
      <c r="S132" s="200"/>
      <c r="T132" s="200"/>
      <c r="U132" s="200"/>
      <c r="V132" s="200"/>
      <c r="W132" s="200"/>
      <c r="X132" s="201"/>
      <c r="AT132" s="195" t="s">
        <v>145</v>
      </c>
      <c r="AU132" s="195" t="s">
        <v>86</v>
      </c>
      <c r="AV132" s="14" t="s">
        <v>142</v>
      </c>
      <c r="AW132" s="14" t="s">
        <v>4</v>
      </c>
      <c r="AX132" s="14" t="s">
        <v>86</v>
      </c>
      <c r="AY132" s="195" t="s">
        <v>137</v>
      </c>
    </row>
    <row r="133" spans="1:65" s="2" customFormat="1" ht="24" customHeight="1">
      <c r="A133" s="31"/>
      <c r="B133" s="159"/>
      <c r="C133" s="160" t="s">
        <v>154</v>
      </c>
      <c r="D133" s="160" t="s">
        <v>138</v>
      </c>
      <c r="E133" s="161" t="s">
        <v>155</v>
      </c>
      <c r="F133" s="162" t="s">
        <v>156</v>
      </c>
      <c r="G133" s="163" t="s">
        <v>141</v>
      </c>
      <c r="H133" s="164">
        <v>16</v>
      </c>
      <c r="I133" s="165"/>
      <c r="J133" s="165"/>
      <c r="K133" s="166">
        <f>ROUND(P133*H133,2)</f>
        <v>0</v>
      </c>
      <c r="L133" s="167"/>
      <c r="M133" s="32"/>
      <c r="N133" s="168" t="s">
        <v>1</v>
      </c>
      <c r="O133" s="169" t="s">
        <v>41</v>
      </c>
      <c r="P133" s="170">
        <f>I133+J133</f>
        <v>0</v>
      </c>
      <c r="Q133" s="170">
        <f>ROUND(I133*H133,2)</f>
        <v>0</v>
      </c>
      <c r="R133" s="170">
        <f>ROUND(J133*H133,2)</f>
        <v>0</v>
      </c>
      <c r="S133" s="56"/>
      <c r="T133" s="171">
        <f>S133*H133</f>
        <v>0</v>
      </c>
      <c r="U133" s="171">
        <v>0</v>
      </c>
      <c r="V133" s="171">
        <f>U133*H133</f>
        <v>0</v>
      </c>
      <c r="W133" s="171">
        <v>0</v>
      </c>
      <c r="X133" s="172">
        <f>W133*H133</f>
        <v>0</v>
      </c>
      <c r="Y133" s="31"/>
      <c r="Z133" s="31"/>
      <c r="AA133" s="31"/>
      <c r="AB133" s="31"/>
      <c r="AC133" s="31"/>
      <c r="AD133" s="31"/>
      <c r="AE133" s="31"/>
      <c r="AR133" s="173" t="s">
        <v>142</v>
      </c>
      <c r="AT133" s="173" t="s">
        <v>138</v>
      </c>
      <c r="AU133" s="173" t="s">
        <v>86</v>
      </c>
      <c r="AY133" s="17" t="s">
        <v>137</v>
      </c>
      <c r="BE133" s="174">
        <f>IF(O133="základní",K133,0)</f>
        <v>0</v>
      </c>
      <c r="BF133" s="174">
        <f>IF(O133="snížená",K133,0)</f>
        <v>0</v>
      </c>
      <c r="BG133" s="174">
        <f>IF(O133="zákl. přenesená",K133,0)</f>
        <v>0</v>
      </c>
      <c r="BH133" s="174">
        <f>IF(O133="sníž. přenesená",K133,0)</f>
        <v>0</v>
      </c>
      <c r="BI133" s="174">
        <f>IF(O133="nulová",K133,0)</f>
        <v>0</v>
      </c>
      <c r="BJ133" s="17" t="s">
        <v>86</v>
      </c>
      <c r="BK133" s="174">
        <f>ROUND(P133*H133,2)</f>
        <v>0</v>
      </c>
      <c r="BL133" s="17" t="s">
        <v>142</v>
      </c>
      <c r="BM133" s="173" t="s">
        <v>157</v>
      </c>
    </row>
    <row r="134" spans="1:65" s="2" customFormat="1">
      <c r="A134" s="31"/>
      <c r="B134" s="32"/>
      <c r="C134" s="31"/>
      <c r="D134" s="175" t="s">
        <v>144</v>
      </c>
      <c r="E134" s="31"/>
      <c r="F134" s="176" t="s">
        <v>156</v>
      </c>
      <c r="G134" s="31"/>
      <c r="H134" s="31"/>
      <c r="I134" s="95"/>
      <c r="J134" s="95"/>
      <c r="K134" s="31"/>
      <c r="L134" s="31"/>
      <c r="M134" s="32"/>
      <c r="N134" s="177"/>
      <c r="O134" s="178"/>
      <c r="P134" s="56"/>
      <c r="Q134" s="56"/>
      <c r="R134" s="56"/>
      <c r="S134" s="56"/>
      <c r="T134" s="56"/>
      <c r="U134" s="56"/>
      <c r="V134" s="56"/>
      <c r="W134" s="56"/>
      <c r="X134" s="57"/>
      <c r="Y134" s="31"/>
      <c r="Z134" s="31"/>
      <c r="AA134" s="31"/>
      <c r="AB134" s="31"/>
      <c r="AC134" s="31"/>
      <c r="AD134" s="31"/>
      <c r="AE134" s="31"/>
      <c r="AT134" s="17" t="s">
        <v>144</v>
      </c>
      <c r="AU134" s="17" t="s">
        <v>86</v>
      </c>
    </row>
    <row r="135" spans="1:65" s="12" customFormat="1" ht="22.5">
      <c r="B135" s="179"/>
      <c r="D135" s="175" t="s">
        <v>145</v>
      </c>
      <c r="E135" s="180" t="s">
        <v>1</v>
      </c>
      <c r="F135" s="181" t="s">
        <v>158</v>
      </c>
      <c r="H135" s="180" t="s">
        <v>1</v>
      </c>
      <c r="I135" s="182"/>
      <c r="J135" s="182"/>
      <c r="M135" s="179"/>
      <c r="N135" s="183"/>
      <c r="O135" s="184"/>
      <c r="P135" s="184"/>
      <c r="Q135" s="184"/>
      <c r="R135" s="184"/>
      <c r="S135" s="184"/>
      <c r="T135" s="184"/>
      <c r="U135" s="184"/>
      <c r="V135" s="184"/>
      <c r="W135" s="184"/>
      <c r="X135" s="185"/>
      <c r="AT135" s="180" t="s">
        <v>145</v>
      </c>
      <c r="AU135" s="180" t="s">
        <v>86</v>
      </c>
      <c r="AV135" s="12" t="s">
        <v>86</v>
      </c>
      <c r="AW135" s="12" t="s">
        <v>4</v>
      </c>
      <c r="AX135" s="12" t="s">
        <v>78</v>
      </c>
      <c r="AY135" s="180" t="s">
        <v>137</v>
      </c>
    </row>
    <row r="136" spans="1:65" s="13" customFormat="1">
      <c r="B136" s="186"/>
      <c r="D136" s="175" t="s">
        <v>145</v>
      </c>
      <c r="E136" s="187" t="s">
        <v>1</v>
      </c>
      <c r="F136" s="188" t="s">
        <v>159</v>
      </c>
      <c r="H136" s="189">
        <v>16</v>
      </c>
      <c r="I136" s="190"/>
      <c r="J136" s="190"/>
      <c r="M136" s="186"/>
      <c r="N136" s="191"/>
      <c r="O136" s="192"/>
      <c r="P136" s="192"/>
      <c r="Q136" s="192"/>
      <c r="R136" s="192"/>
      <c r="S136" s="192"/>
      <c r="T136" s="192"/>
      <c r="U136" s="192"/>
      <c r="V136" s="192"/>
      <c r="W136" s="192"/>
      <c r="X136" s="193"/>
      <c r="AT136" s="187" t="s">
        <v>145</v>
      </c>
      <c r="AU136" s="187" t="s">
        <v>86</v>
      </c>
      <c r="AV136" s="13" t="s">
        <v>88</v>
      </c>
      <c r="AW136" s="13" t="s">
        <v>4</v>
      </c>
      <c r="AX136" s="13" t="s">
        <v>78</v>
      </c>
      <c r="AY136" s="187" t="s">
        <v>137</v>
      </c>
    </row>
    <row r="137" spans="1:65" s="14" customFormat="1">
      <c r="B137" s="194"/>
      <c r="D137" s="175" t="s">
        <v>145</v>
      </c>
      <c r="E137" s="195" t="s">
        <v>1</v>
      </c>
      <c r="F137" s="196" t="s">
        <v>148</v>
      </c>
      <c r="H137" s="197">
        <v>16</v>
      </c>
      <c r="I137" s="198"/>
      <c r="J137" s="198"/>
      <c r="M137" s="194"/>
      <c r="N137" s="199"/>
      <c r="O137" s="200"/>
      <c r="P137" s="200"/>
      <c r="Q137" s="200"/>
      <c r="R137" s="200"/>
      <c r="S137" s="200"/>
      <c r="T137" s="200"/>
      <c r="U137" s="200"/>
      <c r="V137" s="200"/>
      <c r="W137" s="200"/>
      <c r="X137" s="201"/>
      <c r="AT137" s="195" t="s">
        <v>145</v>
      </c>
      <c r="AU137" s="195" t="s">
        <v>86</v>
      </c>
      <c r="AV137" s="14" t="s">
        <v>142</v>
      </c>
      <c r="AW137" s="14" t="s">
        <v>4</v>
      </c>
      <c r="AX137" s="14" t="s">
        <v>86</v>
      </c>
      <c r="AY137" s="195" t="s">
        <v>137</v>
      </c>
    </row>
    <row r="138" spans="1:65" s="2" customFormat="1" ht="24" customHeight="1">
      <c r="A138" s="31"/>
      <c r="B138" s="159"/>
      <c r="C138" s="160" t="s">
        <v>142</v>
      </c>
      <c r="D138" s="160" t="s">
        <v>138</v>
      </c>
      <c r="E138" s="161" t="s">
        <v>160</v>
      </c>
      <c r="F138" s="162" t="s">
        <v>161</v>
      </c>
      <c r="G138" s="163" t="s">
        <v>162</v>
      </c>
      <c r="H138" s="164">
        <v>4</v>
      </c>
      <c r="I138" s="165"/>
      <c r="J138" s="165"/>
      <c r="K138" s="166">
        <f>ROUND(P138*H138,2)</f>
        <v>0</v>
      </c>
      <c r="L138" s="167"/>
      <c r="M138" s="32"/>
      <c r="N138" s="168" t="s">
        <v>1</v>
      </c>
      <c r="O138" s="169" t="s">
        <v>41</v>
      </c>
      <c r="P138" s="170">
        <f>I138+J138</f>
        <v>0</v>
      </c>
      <c r="Q138" s="170">
        <f>ROUND(I138*H138,2)</f>
        <v>0</v>
      </c>
      <c r="R138" s="170">
        <f>ROUND(J138*H138,2)</f>
        <v>0</v>
      </c>
      <c r="S138" s="56"/>
      <c r="T138" s="171">
        <f>S138*H138</f>
        <v>0</v>
      </c>
      <c r="U138" s="171">
        <v>0</v>
      </c>
      <c r="V138" s="171">
        <f>U138*H138</f>
        <v>0</v>
      </c>
      <c r="W138" s="171">
        <v>0</v>
      </c>
      <c r="X138" s="172">
        <f>W138*H138</f>
        <v>0</v>
      </c>
      <c r="Y138" s="31"/>
      <c r="Z138" s="31"/>
      <c r="AA138" s="31"/>
      <c r="AB138" s="31"/>
      <c r="AC138" s="31"/>
      <c r="AD138" s="31"/>
      <c r="AE138" s="31"/>
      <c r="AR138" s="173" t="s">
        <v>142</v>
      </c>
      <c r="AT138" s="173" t="s">
        <v>138</v>
      </c>
      <c r="AU138" s="173" t="s">
        <v>86</v>
      </c>
      <c r="AY138" s="17" t="s">
        <v>137</v>
      </c>
      <c r="BE138" s="174">
        <f>IF(O138="základní",K138,0)</f>
        <v>0</v>
      </c>
      <c r="BF138" s="174">
        <f>IF(O138="snížená",K138,0)</f>
        <v>0</v>
      </c>
      <c r="BG138" s="174">
        <f>IF(O138="zákl. přenesená",K138,0)</f>
        <v>0</v>
      </c>
      <c r="BH138" s="174">
        <f>IF(O138="sníž. přenesená",K138,0)</f>
        <v>0</v>
      </c>
      <c r="BI138" s="174">
        <f>IF(O138="nulová",K138,0)</f>
        <v>0</v>
      </c>
      <c r="BJ138" s="17" t="s">
        <v>86</v>
      </c>
      <c r="BK138" s="174">
        <f>ROUND(P138*H138,2)</f>
        <v>0</v>
      </c>
      <c r="BL138" s="17" t="s">
        <v>142</v>
      </c>
      <c r="BM138" s="173" t="s">
        <v>163</v>
      </c>
    </row>
    <row r="139" spans="1:65" s="2" customFormat="1" ht="19.5">
      <c r="A139" s="31"/>
      <c r="B139" s="32"/>
      <c r="C139" s="31"/>
      <c r="D139" s="175" t="s">
        <v>144</v>
      </c>
      <c r="E139" s="31"/>
      <c r="F139" s="176" t="s">
        <v>161</v>
      </c>
      <c r="G139" s="31"/>
      <c r="H139" s="31"/>
      <c r="I139" s="95"/>
      <c r="J139" s="95"/>
      <c r="K139" s="31"/>
      <c r="L139" s="31"/>
      <c r="M139" s="32"/>
      <c r="N139" s="177"/>
      <c r="O139" s="178"/>
      <c r="P139" s="56"/>
      <c r="Q139" s="56"/>
      <c r="R139" s="56"/>
      <c r="S139" s="56"/>
      <c r="T139" s="56"/>
      <c r="U139" s="56"/>
      <c r="V139" s="56"/>
      <c r="W139" s="56"/>
      <c r="X139" s="57"/>
      <c r="Y139" s="31"/>
      <c r="Z139" s="31"/>
      <c r="AA139" s="31"/>
      <c r="AB139" s="31"/>
      <c r="AC139" s="31"/>
      <c r="AD139" s="31"/>
      <c r="AE139" s="31"/>
      <c r="AT139" s="17" t="s">
        <v>144</v>
      </c>
      <c r="AU139" s="17" t="s">
        <v>86</v>
      </c>
    </row>
    <row r="140" spans="1:65" s="12" customFormat="1">
      <c r="B140" s="179"/>
      <c r="D140" s="175" t="s">
        <v>145</v>
      </c>
      <c r="E140" s="180" t="s">
        <v>1</v>
      </c>
      <c r="F140" s="181" t="s">
        <v>146</v>
      </c>
      <c r="H140" s="180" t="s">
        <v>1</v>
      </c>
      <c r="I140" s="182"/>
      <c r="J140" s="182"/>
      <c r="M140" s="179"/>
      <c r="N140" s="183"/>
      <c r="O140" s="184"/>
      <c r="P140" s="184"/>
      <c r="Q140" s="184"/>
      <c r="R140" s="184"/>
      <c r="S140" s="184"/>
      <c r="T140" s="184"/>
      <c r="U140" s="184"/>
      <c r="V140" s="184"/>
      <c r="W140" s="184"/>
      <c r="X140" s="185"/>
      <c r="AT140" s="180" t="s">
        <v>145</v>
      </c>
      <c r="AU140" s="180" t="s">
        <v>86</v>
      </c>
      <c r="AV140" s="12" t="s">
        <v>86</v>
      </c>
      <c r="AW140" s="12" t="s">
        <v>4</v>
      </c>
      <c r="AX140" s="12" t="s">
        <v>78</v>
      </c>
      <c r="AY140" s="180" t="s">
        <v>137</v>
      </c>
    </row>
    <row r="141" spans="1:65" s="13" customFormat="1">
      <c r="B141" s="186"/>
      <c r="D141" s="175" t="s">
        <v>145</v>
      </c>
      <c r="E141" s="187" t="s">
        <v>1</v>
      </c>
      <c r="F141" s="188" t="s">
        <v>142</v>
      </c>
      <c r="H141" s="189">
        <v>4</v>
      </c>
      <c r="I141" s="190"/>
      <c r="J141" s="190"/>
      <c r="M141" s="186"/>
      <c r="N141" s="191"/>
      <c r="O141" s="192"/>
      <c r="P141" s="192"/>
      <c r="Q141" s="192"/>
      <c r="R141" s="192"/>
      <c r="S141" s="192"/>
      <c r="T141" s="192"/>
      <c r="U141" s="192"/>
      <c r="V141" s="192"/>
      <c r="W141" s="192"/>
      <c r="X141" s="193"/>
      <c r="AT141" s="187" t="s">
        <v>145</v>
      </c>
      <c r="AU141" s="187" t="s">
        <v>86</v>
      </c>
      <c r="AV141" s="13" t="s">
        <v>88</v>
      </c>
      <c r="AW141" s="13" t="s">
        <v>4</v>
      </c>
      <c r="AX141" s="13" t="s">
        <v>78</v>
      </c>
      <c r="AY141" s="187" t="s">
        <v>137</v>
      </c>
    </row>
    <row r="142" spans="1:65" s="14" customFormat="1">
      <c r="B142" s="194"/>
      <c r="D142" s="175" t="s">
        <v>145</v>
      </c>
      <c r="E142" s="195" t="s">
        <v>1</v>
      </c>
      <c r="F142" s="196" t="s">
        <v>148</v>
      </c>
      <c r="H142" s="197">
        <v>4</v>
      </c>
      <c r="I142" s="198"/>
      <c r="J142" s="198"/>
      <c r="M142" s="194"/>
      <c r="N142" s="199"/>
      <c r="O142" s="200"/>
      <c r="P142" s="200"/>
      <c r="Q142" s="200"/>
      <c r="R142" s="200"/>
      <c r="S142" s="200"/>
      <c r="T142" s="200"/>
      <c r="U142" s="200"/>
      <c r="V142" s="200"/>
      <c r="W142" s="200"/>
      <c r="X142" s="201"/>
      <c r="AT142" s="195" t="s">
        <v>145</v>
      </c>
      <c r="AU142" s="195" t="s">
        <v>86</v>
      </c>
      <c r="AV142" s="14" t="s">
        <v>142</v>
      </c>
      <c r="AW142" s="14" t="s">
        <v>4</v>
      </c>
      <c r="AX142" s="14" t="s">
        <v>86</v>
      </c>
      <c r="AY142" s="195" t="s">
        <v>137</v>
      </c>
    </row>
    <row r="143" spans="1:65" s="2" customFormat="1" ht="24" customHeight="1">
      <c r="A143" s="31"/>
      <c r="B143" s="159"/>
      <c r="C143" s="160" t="s">
        <v>164</v>
      </c>
      <c r="D143" s="160" t="s">
        <v>138</v>
      </c>
      <c r="E143" s="161" t="s">
        <v>165</v>
      </c>
      <c r="F143" s="162" t="s">
        <v>166</v>
      </c>
      <c r="G143" s="163" t="s">
        <v>162</v>
      </c>
      <c r="H143" s="164">
        <v>8</v>
      </c>
      <c r="I143" s="165"/>
      <c r="J143" s="165"/>
      <c r="K143" s="166">
        <f>ROUND(P143*H143,2)</f>
        <v>0</v>
      </c>
      <c r="L143" s="167"/>
      <c r="M143" s="32"/>
      <c r="N143" s="168" t="s">
        <v>1</v>
      </c>
      <c r="O143" s="169" t="s">
        <v>41</v>
      </c>
      <c r="P143" s="170">
        <f>I143+J143</f>
        <v>0</v>
      </c>
      <c r="Q143" s="170">
        <f>ROUND(I143*H143,2)</f>
        <v>0</v>
      </c>
      <c r="R143" s="170">
        <f>ROUND(J143*H143,2)</f>
        <v>0</v>
      </c>
      <c r="S143" s="56"/>
      <c r="T143" s="171">
        <f>S143*H143</f>
        <v>0</v>
      </c>
      <c r="U143" s="171">
        <v>0</v>
      </c>
      <c r="V143" s="171">
        <f>U143*H143</f>
        <v>0</v>
      </c>
      <c r="W143" s="171">
        <v>0</v>
      </c>
      <c r="X143" s="172">
        <f>W143*H143</f>
        <v>0</v>
      </c>
      <c r="Y143" s="31"/>
      <c r="Z143" s="31"/>
      <c r="AA143" s="31"/>
      <c r="AB143" s="31"/>
      <c r="AC143" s="31"/>
      <c r="AD143" s="31"/>
      <c r="AE143" s="31"/>
      <c r="AR143" s="173" t="s">
        <v>142</v>
      </c>
      <c r="AT143" s="173" t="s">
        <v>138</v>
      </c>
      <c r="AU143" s="173" t="s">
        <v>86</v>
      </c>
      <c r="AY143" s="17" t="s">
        <v>137</v>
      </c>
      <c r="BE143" s="174">
        <f>IF(O143="základní",K143,0)</f>
        <v>0</v>
      </c>
      <c r="BF143" s="174">
        <f>IF(O143="snížená",K143,0)</f>
        <v>0</v>
      </c>
      <c r="BG143" s="174">
        <f>IF(O143="zákl. přenesená",K143,0)</f>
        <v>0</v>
      </c>
      <c r="BH143" s="174">
        <f>IF(O143="sníž. přenesená",K143,0)</f>
        <v>0</v>
      </c>
      <c r="BI143" s="174">
        <f>IF(O143="nulová",K143,0)</f>
        <v>0</v>
      </c>
      <c r="BJ143" s="17" t="s">
        <v>86</v>
      </c>
      <c r="BK143" s="174">
        <f>ROUND(P143*H143,2)</f>
        <v>0</v>
      </c>
      <c r="BL143" s="17" t="s">
        <v>142</v>
      </c>
      <c r="BM143" s="173" t="s">
        <v>167</v>
      </c>
    </row>
    <row r="144" spans="1:65" s="2" customFormat="1" ht="19.5">
      <c r="A144" s="31"/>
      <c r="B144" s="32"/>
      <c r="C144" s="31"/>
      <c r="D144" s="175" t="s">
        <v>144</v>
      </c>
      <c r="E144" s="31"/>
      <c r="F144" s="176" t="s">
        <v>166</v>
      </c>
      <c r="G144" s="31"/>
      <c r="H144" s="31"/>
      <c r="I144" s="95"/>
      <c r="J144" s="95"/>
      <c r="K144" s="31"/>
      <c r="L144" s="31"/>
      <c r="M144" s="32"/>
      <c r="N144" s="177"/>
      <c r="O144" s="178"/>
      <c r="P144" s="56"/>
      <c r="Q144" s="56"/>
      <c r="R144" s="56"/>
      <c r="S144" s="56"/>
      <c r="T144" s="56"/>
      <c r="U144" s="56"/>
      <c r="V144" s="56"/>
      <c r="W144" s="56"/>
      <c r="X144" s="57"/>
      <c r="Y144" s="31"/>
      <c r="Z144" s="31"/>
      <c r="AA144" s="31"/>
      <c r="AB144" s="31"/>
      <c r="AC144" s="31"/>
      <c r="AD144" s="31"/>
      <c r="AE144" s="31"/>
      <c r="AT144" s="17" t="s">
        <v>144</v>
      </c>
      <c r="AU144" s="17" t="s">
        <v>86</v>
      </c>
    </row>
    <row r="145" spans="1:65" s="12" customFormat="1">
      <c r="B145" s="179"/>
      <c r="D145" s="175" t="s">
        <v>145</v>
      </c>
      <c r="E145" s="180" t="s">
        <v>1</v>
      </c>
      <c r="F145" s="181" t="s">
        <v>146</v>
      </c>
      <c r="H145" s="180" t="s">
        <v>1</v>
      </c>
      <c r="I145" s="182"/>
      <c r="J145" s="182"/>
      <c r="M145" s="179"/>
      <c r="N145" s="183"/>
      <c r="O145" s="184"/>
      <c r="P145" s="184"/>
      <c r="Q145" s="184"/>
      <c r="R145" s="184"/>
      <c r="S145" s="184"/>
      <c r="T145" s="184"/>
      <c r="U145" s="184"/>
      <c r="V145" s="184"/>
      <c r="W145" s="184"/>
      <c r="X145" s="185"/>
      <c r="AT145" s="180" t="s">
        <v>145</v>
      </c>
      <c r="AU145" s="180" t="s">
        <v>86</v>
      </c>
      <c r="AV145" s="12" t="s">
        <v>86</v>
      </c>
      <c r="AW145" s="12" t="s">
        <v>4</v>
      </c>
      <c r="AX145" s="12" t="s">
        <v>78</v>
      </c>
      <c r="AY145" s="180" t="s">
        <v>137</v>
      </c>
    </row>
    <row r="146" spans="1:65" s="13" customFormat="1">
      <c r="B146" s="186"/>
      <c r="D146" s="175" t="s">
        <v>145</v>
      </c>
      <c r="E146" s="187" t="s">
        <v>1</v>
      </c>
      <c r="F146" s="188" t="s">
        <v>168</v>
      </c>
      <c r="H146" s="189">
        <v>8</v>
      </c>
      <c r="I146" s="190"/>
      <c r="J146" s="190"/>
      <c r="M146" s="186"/>
      <c r="N146" s="191"/>
      <c r="O146" s="192"/>
      <c r="P146" s="192"/>
      <c r="Q146" s="192"/>
      <c r="R146" s="192"/>
      <c r="S146" s="192"/>
      <c r="T146" s="192"/>
      <c r="U146" s="192"/>
      <c r="V146" s="192"/>
      <c r="W146" s="192"/>
      <c r="X146" s="193"/>
      <c r="AT146" s="187" t="s">
        <v>145</v>
      </c>
      <c r="AU146" s="187" t="s">
        <v>86</v>
      </c>
      <c r="AV146" s="13" t="s">
        <v>88</v>
      </c>
      <c r="AW146" s="13" t="s">
        <v>4</v>
      </c>
      <c r="AX146" s="13" t="s">
        <v>78</v>
      </c>
      <c r="AY146" s="187" t="s">
        <v>137</v>
      </c>
    </row>
    <row r="147" spans="1:65" s="14" customFormat="1">
      <c r="B147" s="194"/>
      <c r="D147" s="175" t="s">
        <v>145</v>
      </c>
      <c r="E147" s="195" t="s">
        <v>1</v>
      </c>
      <c r="F147" s="196" t="s">
        <v>148</v>
      </c>
      <c r="H147" s="197">
        <v>8</v>
      </c>
      <c r="I147" s="198"/>
      <c r="J147" s="198"/>
      <c r="M147" s="194"/>
      <c r="N147" s="199"/>
      <c r="O147" s="200"/>
      <c r="P147" s="200"/>
      <c r="Q147" s="200"/>
      <c r="R147" s="200"/>
      <c r="S147" s="200"/>
      <c r="T147" s="200"/>
      <c r="U147" s="200"/>
      <c r="V147" s="200"/>
      <c r="W147" s="200"/>
      <c r="X147" s="201"/>
      <c r="AT147" s="195" t="s">
        <v>145</v>
      </c>
      <c r="AU147" s="195" t="s">
        <v>86</v>
      </c>
      <c r="AV147" s="14" t="s">
        <v>142</v>
      </c>
      <c r="AW147" s="14" t="s">
        <v>4</v>
      </c>
      <c r="AX147" s="14" t="s">
        <v>86</v>
      </c>
      <c r="AY147" s="195" t="s">
        <v>137</v>
      </c>
    </row>
    <row r="148" spans="1:65" s="2" customFormat="1" ht="24" customHeight="1">
      <c r="A148" s="31"/>
      <c r="B148" s="159"/>
      <c r="C148" s="160" t="s">
        <v>169</v>
      </c>
      <c r="D148" s="160" t="s">
        <v>138</v>
      </c>
      <c r="E148" s="161" t="s">
        <v>170</v>
      </c>
      <c r="F148" s="162" t="s">
        <v>171</v>
      </c>
      <c r="G148" s="163" t="s">
        <v>162</v>
      </c>
      <c r="H148" s="164">
        <v>4</v>
      </c>
      <c r="I148" s="165"/>
      <c r="J148" s="165"/>
      <c r="K148" s="166">
        <f>ROUND(P148*H148,2)</f>
        <v>0</v>
      </c>
      <c r="L148" s="167"/>
      <c r="M148" s="32"/>
      <c r="N148" s="168" t="s">
        <v>1</v>
      </c>
      <c r="O148" s="169" t="s">
        <v>41</v>
      </c>
      <c r="P148" s="170">
        <f>I148+J148</f>
        <v>0</v>
      </c>
      <c r="Q148" s="170">
        <f>ROUND(I148*H148,2)</f>
        <v>0</v>
      </c>
      <c r="R148" s="170">
        <f>ROUND(J148*H148,2)</f>
        <v>0</v>
      </c>
      <c r="S148" s="56"/>
      <c r="T148" s="171">
        <f>S148*H148</f>
        <v>0</v>
      </c>
      <c r="U148" s="171">
        <v>0</v>
      </c>
      <c r="V148" s="171">
        <f>U148*H148</f>
        <v>0</v>
      </c>
      <c r="W148" s="171">
        <v>0</v>
      </c>
      <c r="X148" s="172">
        <f>W148*H148</f>
        <v>0</v>
      </c>
      <c r="Y148" s="31"/>
      <c r="Z148" s="31"/>
      <c r="AA148" s="31"/>
      <c r="AB148" s="31"/>
      <c r="AC148" s="31"/>
      <c r="AD148" s="31"/>
      <c r="AE148" s="31"/>
      <c r="AR148" s="173" t="s">
        <v>142</v>
      </c>
      <c r="AT148" s="173" t="s">
        <v>138</v>
      </c>
      <c r="AU148" s="173" t="s">
        <v>86</v>
      </c>
      <c r="AY148" s="17" t="s">
        <v>137</v>
      </c>
      <c r="BE148" s="174">
        <f>IF(O148="základní",K148,0)</f>
        <v>0</v>
      </c>
      <c r="BF148" s="174">
        <f>IF(O148="snížená",K148,0)</f>
        <v>0</v>
      </c>
      <c r="BG148" s="174">
        <f>IF(O148="zákl. přenesená",K148,0)</f>
        <v>0</v>
      </c>
      <c r="BH148" s="174">
        <f>IF(O148="sníž. přenesená",K148,0)</f>
        <v>0</v>
      </c>
      <c r="BI148" s="174">
        <f>IF(O148="nulová",K148,0)</f>
        <v>0</v>
      </c>
      <c r="BJ148" s="17" t="s">
        <v>86</v>
      </c>
      <c r="BK148" s="174">
        <f>ROUND(P148*H148,2)</f>
        <v>0</v>
      </c>
      <c r="BL148" s="17" t="s">
        <v>142</v>
      </c>
      <c r="BM148" s="173" t="s">
        <v>172</v>
      </c>
    </row>
    <row r="149" spans="1:65" s="2" customFormat="1" ht="19.5">
      <c r="A149" s="31"/>
      <c r="B149" s="32"/>
      <c r="C149" s="31"/>
      <c r="D149" s="175" t="s">
        <v>144</v>
      </c>
      <c r="E149" s="31"/>
      <c r="F149" s="176" t="s">
        <v>171</v>
      </c>
      <c r="G149" s="31"/>
      <c r="H149" s="31"/>
      <c r="I149" s="95"/>
      <c r="J149" s="95"/>
      <c r="K149" s="31"/>
      <c r="L149" s="31"/>
      <c r="M149" s="32"/>
      <c r="N149" s="177"/>
      <c r="O149" s="178"/>
      <c r="P149" s="56"/>
      <c r="Q149" s="56"/>
      <c r="R149" s="56"/>
      <c r="S149" s="56"/>
      <c r="T149" s="56"/>
      <c r="U149" s="56"/>
      <c r="V149" s="56"/>
      <c r="W149" s="56"/>
      <c r="X149" s="57"/>
      <c r="Y149" s="31"/>
      <c r="Z149" s="31"/>
      <c r="AA149" s="31"/>
      <c r="AB149" s="31"/>
      <c r="AC149" s="31"/>
      <c r="AD149" s="31"/>
      <c r="AE149" s="31"/>
      <c r="AT149" s="17" t="s">
        <v>144</v>
      </c>
      <c r="AU149" s="17" t="s">
        <v>86</v>
      </c>
    </row>
    <row r="150" spans="1:65" s="12" customFormat="1">
      <c r="B150" s="179"/>
      <c r="D150" s="175" t="s">
        <v>145</v>
      </c>
      <c r="E150" s="180" t="s">
        <v>1</v>
      </c>
      <c r="F150" s="181" t="s">
        <v>146</v>
      </c>
      <c r="H150" s="180" t="s">
        <v>1</v>
      </c>
      <c r="I150" s="182"/>
      <c r="J150" s="182"/>
      <c r="M150" s="179"/>
      <c r="N150" s="183"/>
      <c r="O150" s="184"/>
      <c r="P150" s="184"/>
      <c r="Q150" s="184"/>
      <c r="R150" s="184"/>
      <c r="S150" s="184"/>
      <c r="T150" s="184"/>
      <c r="U150" s="184"/>
      <c r="V150" s="184"/>
      <c r="W150" s="184"/>
      <c r="X150" s="185"/>
      <c r="AT150" s="180" t="s">
        <v>145</v>
      </c>
      <c r="AU150" s="180" t="s">
        <v>86</v>
      </c>
      <c r="AV150" s="12" t="s">
        <v>86</v>
      </c>
      <c r="AW150" s="12" t="s">
        <v>4</v>
      </c>
      <c r="AX150" s="12" t="s">
        <v>78</v>
      </c>
      <c r="AY150" s="180" t="s">
        <v>137</v>
      </c>
    </row>
    <row r="151" spans="1:65" s="13" customFormat="1">
      <c r="B151" s="186"/>
      <c r="D151" s="175" t="s">
        <v>145</v>
      </c>
      <c r="E151" s="187" t="s">
        <v>1</v>
      </c>
      <c r="F151" s="188" t="s">
        <v>142</v>
      </c>
      <c r="H151" s="189">
        <v>4</v>
      </c>
      <c r="I151" s="190"/>
      <c r="J151" s="190"/>
      <c r="M151" s="186"/>
      <c r="N151" s="191"/>
      <c r="O151" s="192"/>
      <c r="P151" s="192"/>
      <c r="Q151" s="192"/>
      <c r="R151" s="192"/>
      <c r="S151" s="192"/>
      <c r="T151" s="192"/>
      <c r="U151" s="192"/>
      <c r="V151" s="192"/>
      <c r="W151" s="192"/>
      <c r="X151" s="193"/>
      <c r="AT151" s="187" t="s">
        <v>145</v>
      </c>
      <c r="AU151" s="187" t="s">
        <v>86</v>
      </c>
      <c r="AV151" s="13" t="s">
        <v>88</v>
      </c>
      <c r="AW151" s="13" t="s">
        <v>4</v>
      </c>
      <c r="AX151" s="13" t="s">
        <v>78</v>
      </c>
      <c r="AY151" s="187" t="s">
        <v>137</v>
      </c>
    </row>
    <row r="152" spans="1:65" s="14" customFormat="1">
      <c r="B152" s="194"/>
      <c r="D152" s="175" t="s">
        <v>145</v>
      </c>
      <c r="E152" s="195" t="s">
        <v>1</v>
      </c>
      <c r="F152" s="196" t="s">
        <v>148</v>
      </c>
      <c r="H152" s="197">
        <v>4</v>
      </c>
      <c r="I152" s="198"/>
      <c r="J152" s="198"/>
      <c r="M152" s="194"/>
      <c r="N152" s="199"/>
      <c r="O152" s="200"/>
      <c r="P152" s="200"/>
      <c r="Q152" s="200"/>
      <c r="R152" s="200"/>
      <c r="S152" s="200"/>
      <c r="T152" s="200"/>
      <c r="U152" s="200"/>
      <c r="V152" s="200"/>
      <c r="W152" s="200"/>
      <c r="X152" s="201"/>
      <c r="AT152" s="195" t="s">
        <v>145</v>
      </c>
      <c r="AU152" s="195" t="s">
        <v>86</v>
      </c>
      <c r="AV152" s="14" t="s">
        <v>142</v>
      </c>
      <c r="AW152" s="14" t="s">
        <v>4</v>
      </c>
      <c r="AX152" s="14" t="s">
        <v>86</v>
      </c>
      <c r="AY152" s="195" t="s">
        <v>137</v>
      </c>
    </row>
    <row r="153" spans="1:65" s="2" customFormat="1" ht="24" customHeight="1">
      <c r="A153" s="31"/>
      <c r="B153" s="159"/>
      <c r="C153" s="160" t="s">
        <v>173</v>
      </c>
      <c r="D153" s="160" t="s">
        <v>138</v>
      </c>
      <c r="E153" s="161" t="s">
        <v>174</v>
      </c>
      <c r="F153" s="162" t="s">
        <v>175</v>
      </c>
      <c r="G153" s="163" t="s">
        <v>141</v>
      </c>
      <c r="H153" s="164">
        <v>6</v>
      </c>
      <c r="I153" s="165"/>
      <c r="J153" s="165"/>
      <c r="K153" s="166">
        <f>ROUND(P153*H153,2)</f>
        <v>0</v>
      </c>
      <c r="L153" s="167"/>
      <c r="M153" s="32"/>
      <c r="N153" s="168" t="s">
        <v>1</v>
      </c>
      <c r="O153" s="169" t="s">
        <v>41</v>
      </c>
      <c r="P153" s="170">
        <f>I153+J153</f>
        <v>0</v>
      </c>
      <c r="Q153" s="170">
        <f>ROUND(I153*H153,2)</f>
        <v>0</v>
      </c>
      <c r="R153" s="170">
        <f>ROUND(J153*H153,2)</f>
        <v>0</v>
      </c>
      <c r="S153" s="56"/>
      <c r="T153" s="171">
        <f>S153*H153</f>
        <v>0</v>
      </c>
      <c r="U153" s="171">
        <v>0</v>
      </c>
      <c r="V153" s="171">
        <f>U153*H153</f>
        <v>0</v>
      </c>
      <c r="W153" s="171">
        <v>0</v>
      </c>
      <c r="X153" s="172">
        <f>W153*H153</f>
        <v>0</v>
      </c>
      <c r="Y153" s="31"/>
      <c r="Z153" s="31"/>
      <c r="AA153" s="31"/>
      <c r="AB153" s="31"/>
      <c r="AC153" s="31"/>
      <c r="AD153" s="31"/>
      <c r="AE153" s="31"/>
      <c r="AR153" s="173" t="s">
        <v>142</v>
      </c>
      <c r="AT153" s="173" t="s">
        <v>138</v>
      </c>
      <c r="AU153" s="173" t="s">
        <v>86</v>
      </c>
      <c r="AY153" s="17" t="s">
        <v>137</v>
      </c>
      <c r="BE153" s="174">
        <f>IF(O153="základní",K153,0)</f>
        <v>0</v>
      </c>
      <c r="BF153" s="174">
        <f>IF(O153="snížená",K153,0)</f>
        <v>0</v>
      </c>
      <c r="BG153" s="174">
        <f>IF(O153="zákl. přenesená",K153,0)</f>
        <v>0</v>
      </c>
      <c r="BH153" s="174">
        <f>IF(O153="sníž. přenesená",K153,0)</f>
        <v>0</v>
      </c>
      <c r="BI153" s="174">
        <f>IF(O153="nulová",K153,0)</f>
        <v>0</v>
      </c>
      <c r="BJ153" s="17" t="s">
        <v>86</v>
      </c>
      <c r="BK153" s="174">
        <f>ROUND(P153*H153,2)</f>
        <v>0</v>
      </c>
      <c r="BL153" s="17" t="s">
        <v>142</v>
      </c>
      <c r="BM153" s="173" t="s">
        <v>176</v>
      </c>
    </row>
    <row r="154" spans="1:65" s="2" customFormat="1" ht="19.5">
      <c r="A154" s="31"/>
      <c r="B154" s="32"/>
      <c r="C154" s="31"/>
      <c r="D154" s="175" t="s">
        <v>144</v>
      </c>
      <c r="E154" s="31"/>
      <c r="F154" s="176" t="s">
        <v>175</v>
      </c>
      <c r="G154" s="31"/>
      <c r="H154" s="31"/>
      <c r="I154" s="95"/>
      <c r="J154" s="95"/>
      <c r="K154" s="31"/>
      <c r="L154" s="31"/>
      <c r="M154" s="32"/>
      <c r="N154" s="177"/>
      <c r="O154" s="178"/>
      <c r="P154" s="56"/>
      <c r="Q154" s="56"/>
      <c r="R154" s="56"/>
      <c r="S154" s="56"/>
      <c r="T154" s="56"/>
      <c r="U154" s="56"/>
      <c r="V154" s="56"/>
      <c r="W154" s="56"/>
      <c r="X154" s="57"/>
      <c r="Y154" s="31"/>
      <c r="Z154" s="31"/>
      <c r="AA154" s="31"/>
      <c r="AB154" s="31"/>
      <c r="AC154" s="31"/>
      <c r="AD154" s="31"/>
      <c r="AE154" s="31"/>
      <c r="AT154" s="17" t="s">
        <v>144</v>
      </c>
      <c r="AU154" s="17" t="s">
        <v>86</v>
      </c>
    </row>
    <row r="155" spans="1:65" s="12" customFormat="1">
      <c r="B155" s="179"/>
      <c r="D155" s="175" t="s">
        <v>145</v>
      </c>
      <c r="E155" s="180" t="s">
        <v>1</v>
      </c>
      <c r="F155" s="181" t="s">
        <v>146</v>
      </c>
      <c r="H155" s="180" t="s">
        <v>1</v>
      </c>
      <c r="I155" s="182"/>
      <c r="J155" s="182"/>
      <c r="M155" s="179"/>
      <c r="N155" s="183"/>
      <c r="O155" s="184"/>
      <c r="P155" s="184"/>
      <c r="Q155" s="184"/>
      <c r="R155" s="184"/>
      <c r="S155" s="184"/>
      <c r="T155" s="184"/>
      <c r="U155" s="184"/>
      <c r="V155" s="184"/>
      <c r="W155" s="184"/>
      <c r="X155" s="185"/>
      <c r="AT155" s="180" t="s">
        <v>145</v>
      </c>
      <c r="AU155" s="180" t="s">
        <v>86</v>
      </c>
      <c r="AV155" s="12" t="s">
        <v>86</v>
      </c>
      <c r="AW155" s="12" t="s">
        <v>4</v>
      </c>
      <c r="AX155" s="12" t="s">
        <v>78</v>
      </c>
      <c r="AY155" s="180" t="s">
        <v>137</v>
      </c>
    </row>
    <row r="156" spans="1:65" s="13" customFormat="1">
      <c r="B156" s="186"/>
      <c r="D156" s="175" t="s">
        <v>145</v>
      </c>
      <c r="E156" s="187" t="s">
        <v>1</v>
      </c>
      <c r="F156" s="188" t="s">
        <v>169</v>
      </c>
      <c r="H156" s="189">
        <v>6</v>
      </c>
      <c r="I156" s="190"/>
      <c r="J156" s="190"/>
      <c r="M156" s="186"/>
      <c r="N156" s="191"/>
      <c r="O156" s="192"/>
      <c r="P156" s="192"/>
      <c r="Q156" s="192"/>
      <c r="R156" s="192"/>
      <c r="S156" s="192"/>
      <c r="T156" s="192"/>
      <c r="U156" s="192"/>
      <c r="V156" s="192"/>
      <c r="W156" s="192"/>
      <c r="X156" s="193"/>
      <c r="AT156" s="187" t="s">
        <v>145</v>
      </c>
      <c r="AU156" s="187" t="s">
        <v>86</v>
      </c>
      <c r="AV156" s="13" t="s">
        <v>88</v>
      </c>
      <c r="AW156" s="13" t="s">
        <v>4</v>
      </c>
      <c r="AX156" s="13" t="s">
        <v>78</v>
      </c>
      <c r="AY156" s="187" t="s">
        <v>137</v>
      </c>
    </row>
    <row r="157" spans="1:65" s="14" customFormat="1">
      <c r="B157" s="194"/>
      <c r="D157" s="175" t="s">
        <v>145</v>
      </c>
      <c r="E157" s="195" t="s">
        <v>1</v>
      </c>
      <c r="F157" s="196" t="s">
        <v>148</v>
      </c>
      <c r="H157" s="197">
        <v>6</v>
      </c>
      <c r="I157" s="198"/>
      <c r="J157" s="198"/>
      <c r="M157" s="194"/>
      <c r="N157" s="199"/>
      <c r="O157" s="200"/>
      <c r="P157" s="200"/>
      <c r="Q157" s="200"/>
      <c r="R157" s="200"/>
      <c r="S157" s="200"/>
      <c r="T157" s="200"/>
      <c r="U157" s="200"/>
      <c r="V157" s="200"/>
      <c r="W157" s="200"/>
      <c r="X157" s="201"/>
      <c r="AT157" s="195" t="s">
        <v>145</v>
      </c>
      <c r="AU157" s="195" t="s">
        <v>86</v>
      </c>
      <c r="AV157" s="14" t="s">
        <v>142</v>
      </c>
      <c r="AW157" s="14" t="s">
        <v>4</v>
      </c>
      <c r="AX157" s="14" t="s">
        <v>86</v>
      </c>
      <c r="AY157" s="195" t="s">
        <v>137</v>
      </c>
    </row>
    <row r="158" spans="1:65" s="2" customFormat="1" ht="24" customHeight="1">
      <c r="A158" s="31"/>
      <c r="B158" s="159"/>
      <c r="C158" s="160" t="s">
        <v>168</v>
      </c>
      <c r="D158" s="160" t="s">
        <v>138</v>
      </c>
      <c r="E158" s="161" t="s">
        <v>177</v>
      </c>
      <c r="F158" s="162" t="s">
        <v>178</v>
      </c>
      <c r="G158" s="163" t="s">
        <v>141</v>
      </c>
      <c r="H158" s="164">
        <v>1</v>
      </c>
      <c r="I158" s="165"/>
      <c r="J158" s="165"/>
      <c r="K158" s="166">
        <f>ROUND(P158*H158,2)</f>
        <v>0</v>
      </c>
      <c r="L158" s="167"/>
      <c r="M158" s="32"/>
      <c r="N158" s="168" t="s">
        <v>1</v>
      </c>
      <c r="O158" s="169" t="s">
        <v>41</v>
      </c>
      <c r="P158" s="170">
        <f>I158+J158</f>
        <v>0</v>
      </c>
      <c r="Q158" s="170">
        <f>ROUND(I158*H158,2)</f>
        <v>0</v>
      </c>
      <c r="R158" s="170">
        <f>ROUND(J158*H158,2)</f>
        <v>0</v>
      </c>
      <c r="S158" s="56"/>
      <c r="T158" s="171">
        <f>S158*H158</f>
        <v>0</v>
      </c>
      <c r="U158" s="171">
        <v>0</v>
      </c>
      <c r="V158" s="171">
        <f>U158*H158</f>
        <v>0</v>
      </c>
      <c r="W158" s="171">
        <v>0</v>
      </c>
      <c r="X158" s="172">
        <f>W158*H158</f>
        <v>0</v>
      </c>
      <c r="Y158" s="31"/>
      <c r="Z158" s="31"/>
      <c r="AA158" s="31"/>
      <c r="AB158" s="31"/>
      <c r="AC158" s="31"/>
      <c r="AD158" s="31"/>
      <c r="AE158" s="31"/>
      <c r="AR158" s="173" t="s">
        <v>142</v>
      </c>
      <c r="AT158" s="173" t="s">
        <v>138</v>
      </c>
      <c r="AU158" s="173" t="s">
        <v>86</v>
      </c>
      <c r="AY158" s="17" t="s">
        <v>137</v>
      </c>
      <c r="BE158" s="174">
        <f>IF(O158="základní",K158,0)</f>
        <v>0</v>
      </c>
      <c r="BF158" s="174">
        <f>IF(O158="snížená",K158,0)</f>
        <v>0</v>
      </c>
      <c r="BG158" s="174">
        <f>IF(O158="zákl. přenesená",K158,0)</f>
        <v>0</v>
      </c>
      <c r="BH158" s="174">
        <f>IF(O158="sníž. přenesená",K158,0)</f>
        <v>0</v>
      </c>
      <c r="BI158" s="174">
        <f>IF(O158="nulová",K158,0)</f>
        <v>0</v>
      </c>
      <c r="BJ158" s="17" t="s">
        <v>86</v>
      </c>
      <c r="BK158" s="174">
        <f>ROUND(P158*H158,2)</f>
        <v>0</v>
      </c>
      <c r="BL158" s="17" t="s">
        <v>142</v>
      </c>
      <c r="BM158" s="173" t="s">
        <v>179</v>
      </c>
    </row>
    <row r="159" spans="1:65" s="2" customFormat="1">
      <c r="A159" s="31"/>
      <c r="B159" s="32"/>
      <c r="C159" s="31"/>
      <c r="D159" s="175" t="s">
        <v>144</v>
      </c>
      <c r="E159" s="31"/>
      <c r="F159" s="176" t="s">
        <v>178</v>
      </c>
      <c r="G159" s="31"/>
      <c r="H159" s="31"/>
      <c r="I159" s="95"/>
      <c r="J159" s="95"/>
      <c r="K159" s="31"/>
      <c r="L159" s="31"/>
      <c r="M159" s="32"/>
      <c r="N159" s="177"/>
      <c r="O159" s="178"/>
      <c r="P159" s="56"/>
      <c r="Q159" s="56"/>
      <c r="R159" s="56"/>
      <c r="S159" s="56"/>
      <c r="T159" s="56"/>
      <c r="U159" s="56"/>
      <c r="V159" s="56"/>
      <c r="W159" s="56"/>
      <c r="X159" s="57"/>
      <c r="Y159" s="31"/>
      <c r="Z159" s="31"/>
      <c r="AA159" s="31"/>
      <c r="AB159" s="31"/>
      <c r="AC159" s="31"/>
      <c r="AD159" s="31"/>
      <c r="AE159" s="31"/>
      <c r="AT159" s="17" t="s">
        <v>144</v>
      </c>
      <c r="AU159" s="17" t="s">
        <v>86</v>
      </c>
    </row>
    <row r="160" spans="1:65" s="12" customFormat="1">
      <c r="B160" s="179"/>
      <c r="D160" s="175" t="s">
        <v>145</v>
      </c>
      <c r="E160" s="180" t="s">
        <v>1</v>
      </c>
      <c r="F160" s="181" t="s">
        <v>146</v>
      </c>
      <c r="H160" s="180" t="s">
        <v>1</v>
      </c>
      <c r="I160" s="182"/>
      <c r="J160" s="182"/>
      <c r="M160" s="179"/>
      <c r="N160" s="183"/>
      <c r="O160" s="184"/>
      <c r="P160" s="184"/>
      <c r="Q160" s="184"/>
      <c r="R160" s="184"/>
      <c r="S160" s="184"/>
      <c r="T160" s="184"/>
      <c r="U160" s="184"/>
      <c r="V160" s="184"/>
      <c r="W160" s="184"/>
      <c r="X160" s="185"/>
      <c r="AT160" s="180" t="s">
        <v>145</v>
      </c>
      <c r="AU160" s="180" t="s">
        <v>86</v>
      </c>
      <c r="AV160" s="12" t="s">
        <v>86</v>
      </c>
      <c r="AW160" s="12" t="s">
        <v>4</v>
      </c>
      <c r="AX160" s="12" t="s">
        <v>78</v>
      </c>
      <c r="AY160" s="180" t="s">
        <v>137</v>
      </c>
    </row>
    <row r="161" spans="1:65" s="13" customFormat="1">
      <c r="B161" s="186"/>
      <c r="D161" s="175" t="s">
        <v>145</v>
      </c>
      <c r="E161" s="187" t="s">
        <v>1</v>
      </c>
      <c r="F161" s="188" t="s">
        <v>86</v>
      </c>
      <c r="H161" s="189">
        <v>1</v>
      </c>
      <c r="I161" s="190"/>
      <c r="J161" s="190"/>
      <c r="M161" s="186"/>
      <c r="N161" s="191"/>
      <c r="O161" s="192"/>
      <c r="P161" s="192"/>
      <c r="Q161" s="192"/>
      <c r="R161" s="192"/>
      <c r="S161" s="192"/>
      <c r="T161" s="192"/>
      <c r="U161" s="192"/>
      <c r="V161" s="192"/>
      <c r="W161" s="192"/>
      <c r="X161" s="193"/>
      <c r="AT161" s="187" t="s">
        <v>145</v>
      </c>
      <c r="AU161" s="187" t="s">
        <v>86</v>
      </c>
      <c r="AV161" s="13" t="s">
        <v>88</v>
      </c>
      <c r="AW161" s="13" t="s">
        <v>4</v>
      </c>
      <c r="AX161" s="13" t="s">
        <v>78</v>
      </c>
      <c r="AY161" s="187" t="s">
        <v>137</v>
      </c>
    </row>
    <row r="162" spans="1:65" s="14" customFormat="1">
      <c r="B162" s="194"/>
      <c r="D162" s="175" t="s">
        <v>145</v>
      </c>
      <c r="E162" s="195" t="s">
        <v>1</v>
      </c>
      <c r="F162" s="196" t="s">
        <v>148</v>
      </c>
      <c r="H162" s="197">
        <v>1</v>
      </c>
      <c r="I162" s="198"/>
      <c r="J162" s="198"/>
      <c r="M162" s="194"/>
      <c r="N162" s="199"/>
      <c r="O162" s="200"/>
      <c r="P162" s="200"/>
      <c r="Q162" s="200"/>
      <c r="R162" s="200"/>
      <c r="S162" s="200"/>
      <c r="T162" s="200"/>
      <c r="U162" s="200"/>
      <c r="V162" s="200"/>
      <c r="W162" s="200"/>
      <c r="X162" s="201"/>
      <c r="AT162" s="195" t="s">
        <v>145</v>
      </c>
      <c r="AU162" s="195" t="s">
        <v>86</v>
      </c>
      <c r="AV162" s="14" t="s">
        <v>142</v>
      </c>
      <c r="AW162" s="14" t="s">
        <v>4</v>
      </c>
      <c r="AX162" s="14" t="s">
        <v>86</v>
      </c>
      <c r="AY162" s="195" t="s">
        <v>137</v>
      </c>
    </row>
    <row r="163" spans="1:65" s="2" customFormat="1" ht="36" customHeight="1">
      <c r="A163" s="31"/>
      <c r="B163" s="159"/>
      <c r="C163" s="160" t="s">
        <v>147</v>
      </c>
      <c r="D163" s="160" t="s">
        <v>138</v>
      </c>
      <c r="E163" s="161" t="s">
        <v>180</v>
      </c>
      <c r="F163" s="162" t="s">
        <v>181</v>
      </c>
      <c r="G163" s="163" t="s">
        <v>141</v>
      </c>
      <c r="H163" s="164">
        <v>21</v>
      </c>
      <c r="I163" s="165"/>
      <c r="J163" s="165"/>
      <c r="K163" s="166">
        <f>ROUND(P163*H163,2)</f>
        <v>0</v>
      </c>
      <c r="L163" s="167"/>
      <c r="M163" s="32"/>
      <c r="N163" s="168" t="s">
        <v>1</v>
      </c>
      <c r="O163" s="169" t="s">
        <v>41</v>
      </c>
      <c r="P163" s="170">
        <f>I163+J163</f>
        <v>0</v>
      </c>
      <c r="Q163" s="170">
        <f>ROUND(I163*H163,2)</f>
        <v>0</v>
      </c>
      <c r="R163" s="170">
        <f>ROUND(J163*H163,2)</f>
        <v>0</v>
      </c>
      <c r="S163" s="56"/>
      <c r="T163" s="171">
        <f>S163*H163</f>
        <v>0</v>
      </c>
      <c r="U163" s="171">
        <v>0</v>
      </c>
      <c r="V163" s="171">
        <f>U163*H163</f>
        <v>0</v>
      </c>
      <c r="W163" s="171">
        <v>0</v>
      </c>
      <c r="X163" s="172">
        <f>W163*H163</f>
        <v>0</v>
      </c>
      <c r="Y163" s="31"/>
      <c r="Z163" s="31"/>
      <c r="AA163" s="31"/>
      <c r="AB163" s="31"/>
      <c r="AC163" s="31"/>
      <c r="AD163" s="31"/>
      <c r="AE163" s="31"/>
      <c r="AR163" s="173" t="s">
        <v>142</v>
      </c>
      <c r="AT163" s="173" t="s">
        <v>138</v>
      </c>
      <c r="AU163" s="173" t="s">
        <v>86</v>
      </c>
      <c r="AY163" s="17" t="s">
        <v>137</v>
      </c>
      <c r="BE163" s="174">
        <f>IF(O163="základní",K163,0)</f>
        <v>0</v>
      </c>
      <c r="BF163" s="174">
        <f>IF(O163="snížená",K163,0)</f>
        <v>0</v>
      </c>
      <c r="BG163" s="174">
        <f>IF(O163="zákl. přenesená",K163,0)</f>
        <v>0</v>
      </c>
      <c r="BH163" s="174">
        <f>IF(O163="sníž. přenesená",K163,0)</f>
        <v>0</v>
      </c>
      <c r="BI163" s="174">
        <f>IF(O163="nulová",K163,0)</f>
        <v>0</v>
      </c>
      <c r="BJ163" s="17" t="s">
        <v>86</v>
      </c>
      <c r="BK163" s="174">
        <f>ROUND(P163*H163,2)</f>
        <v>0</v>
      </c>
      <c r="BL163" s="17" t="s">
        <v>142</v>
      </c>
      <c r="BM163" s="173" t="s">
        <v>182</v>
      </c>
    </row>
    <row r="164" spans="1:65" s="2" customFormat="1" ht="19.5">
      <c r="A164" s="31"/>
      <c r="B164" s="32"/>
      <c r="C164" s="31"/>
      <c r="D164" s="175" t="s">
        <v>144</v>
      </c>
      <c r="E164" s="31"/>
      <c r="F164" s="176" t="s">
        <v>181</v>
      </c>
      <c r="G164" s="31"/>
      <c r="H164" s="31"/>
      <c r="I164" s="95"/>
      <c r="J164" s="95"/>
      <c r="K164" s="31"/>
      <c r="L164" s="31"/>
      <c r="M164" s="32"/>
      <c r="N164" s="177"/>
      <c r="O164" s="178"/>
      <c r="P164" s="56"/>
      <c r="Q164" s="56"/>
      <c r="R164" s="56"/>
      <c r="S164" s="56"/>
      <c r="T164" s="56"/>
      <c r="U164" s="56"/>
      <c r="V164" s="56"/>
      <c r="W164" s="56"/>
      <c r="X164" s="57"/>
      <c r="Y164" s="31"/>
      <c r="Z164" s="31"/>
      <c r="AA164" s="31"/>
      <c r="AB164" s="31"/>
      <c r="AC164" s="31"/>
      <c r="AD164" s="31"/>
      <c r="AE164" s="31"/>
      <c r="AT164" s="17" t="s">
        <v>144</v>
      </c>
      <c r="AU164" s="17" t="s">
        <v>86</v>
      </c>
    </row>
    <row r="165" spans="1:65" s="12" customFormat="1">
      <c r="B165" s="179"/>
      <c r="D165" s="175" t="s">
        <v>145</v>
      </c>
      <c r="E165" s="180" t="s">
        <v>1</v>
      </c>
      <c r="F165" s="181" t="s">
        <v>146</v>
      </c>
      <c r="H165" s="180" t="s">
        <v>1</v>
      </c>
      <c r="I165" s="182"/>
      <c r="J165" s="182"/>
      <c r="M165" s="179"/>
      <c r="N165" s="183"/>
      <c r="O165" s="184"/>
      <c r="P165" s="184"/>
      <c r="Q165" s="184"/>
      <c r="R165" s="184"/>
      <c r="S165" s="184"/>
      <c r="T165" s="184"/>
      <c r="U165" s="184"/>
      <c r="V165" s="184"/>
      <c r="W165" s="184"/>
      <c r="X165" s="185"/>
      <c r="AT165" s="180" t="s">
        <v>145</v>
      </c>
      <c r="AU165" s="180" t="s">
        <v>86</v>
      </c>
      <c r="AV165" s="12" t="s">
        <v>86</v>
      </c>
      <c r="AW165" s="12" t="s">
        <v>4</v>
      </c>
      <c r="AX165" s="12" t="s">
        <v>78</v>
      </c>
      <c r="AY165" s="180" t="s">
        <v>137</v>
      </c>
    </row>
    <row r="166" spans="1:65" s="13" customFormat="1">
      <c r="B166" s="186"/>
      <c r="D166" s="175" t="s">
        <v>145</v>
      </c>
      <c r="E166" s="187" t="s">
        <v>1</v>
      </c>
      <c r="F166" s="188" t="s">
        <v>8</v>
      </c>
      <c r="H166" s="189">
        <v>21</v>
      </c>
      <c r="I166" s="190"/>
      <c r="J166" s="190"/>
      <c r="M166" s="186"/>
      <c r="N166" s="191"/>
      <c r="O166" s="192"/>
      <c r="P166" s="192"/>
      <c r="Q166" s="192"/>
      <c r="R166" s="192"/>
      <c r="S166" s="192"/>
      <c r="T166" s="192"/>
      <c r="U166" s="192"/>
      <c r="V166" s="192"/>
      <c r="W166" s="192"/>
      <c r="X166" s="193"/>
      <c r="AT166" s="187" t="s">
        <v>145</v>
      </c>
      <c r="AU166" s="187" t="s">
        <v>86</v>
      </c>
      <c r="AV166" s="13" t="s">
        <v>88</v>
      </c>
      <c r="AW166" s="13" t="s">
        <v>4</v>
      </c>
      <c r="AX166" s="13" t="s">
        <v>78</v>
      </c>
      <c r="AY166" s="187" t="s">
        <v>137</v>
      </c>
    </row>
    <row r="167" spans="1:65" s="14" customFormat="1">
      <c r="B167" s="194"/>
      <c r="D167" s="175" t="s">
        <v>145</v>
      </c>
      <c r="E167" s="195" t="s">
        <v>1</v>
      </c>
      <c r="F167" s="196" t="s">
        <v>148</v>
      </c>
      <c r="H167" s="197">
        <v>21</v>
      </c>
      <c r="I167" s="198"/>
      <c r="J167" s="198"/>
      <c r="M167" s="194"/>
      <c r="N167" s="199"/>
      <c r="O167" s="200"/>
      <c r="P167" s="200"/>
      <c r="Q167" s="200"/>
      <c r="R167" s="200"/>
      <c r="S167" s="200"/>
      <c r="T167" s="200"/>
      <c r="U167" s="200"/>
      <c r="V167" s="200"/>
      <c r="W167" s="200"/>
      <c r="X167" s="201"/>
      <c r="AT167" s="195" t="s">
        <v>145</v>
      </c>
      <c r="AU167" s="195" t="s">
        <v>86</v>
      </c>
      <c r="AV167" s="14" t="s">
        <v>142</v>
      </c>
      <c r="AW167" s="14" t="s">
        <v>4</v>
      </c>
      <c r="AX167" s="14" t="s">
        <v>86</v>
      </c>
      <c r="AY167" s="195" t="s">
        <v>137</v>
      </c>
    </row>
    <row r="168" spans="1:65" s="2" customFormat="1" ht="24" customHeight="1">
      <c r="A168" s="31"/>
      <c r="B168" s="159"/>
      <c r="C168" s="160" t="s">
        <v>183</v>
      </c>
      <c r="D168" s="160" t="s">
        <v>138</v>
      </c>
      <c r="E168" s="161" t="s">
        <v>184</v>
      </c>
      <c r="F168" s="162" t="s">
        <v>185</v>
      </c>
      <c r="G168" s="163" t="s">
        <v>141</v>
      </c>
      <c r="H168" s="164">
        <v>4</v>
      </c>
      <c r="I168" s="165"/>
      <c r="J168" s="165"/>
      <c r="K168" s="166">
        <f>ROUND(P168*H168,2)</f>
        <v>0</v>
      </c>
      <c r="L168" s="167"/>
      <c r="M168" s="32"/>
      <c r="N168" s="168" t="s">
        <v>1</v>
      </c>
      <c r="O168" s="169" t="s">
        <v>41</v>
      </c>
      <c r="P168" s="170">
        <f>I168+J168</f>
        <v>0</v>
      </c>
      <c r="Q168" s="170">
        <f>ROUND(I168*H168,2)</f>
        <v>0</v>
      </c>
      <c r="R168" s="170">
        <f>ROUND(J168*H168,2)</f>
        <v>0</v>
      </c>
      <c r="S168" s="56"/>
      <c r="T168" s="171">
        <f>S168*H168</f>
        <v>0</v>
      </c>
      <c r="U168" s="171">
        <v>0</v>
      </c>
      <c r="V168" s="171">
        <f>U168*H168</f>
        <v>0</v>
      </c>
      <c r="W168" s="171">
        <v>0</v>
      </c>
      <c r="X168" s="172">
        <f>W168*H168</f>
        <v>0</v>
      </c>
      <c r="Y168" s="31"/>
      <c r="Z168" s="31"/>
      <c r="AA168" s="31"/>
      <c r="AB168" s="31"/>
      <c r="AC168" s="31"/>
      <c r="AD168" s="31"/>
      <c r="AE168" s="31"/>
      <c r="AR168" s="173" t="s">
        <v>142</v>
      </c>
      <c r="AT168" s="173" t="s">
        <v>138</v>
      </c>
      <c r="AU168" s="173" t="s">
        <v>86</v>
      </c>
      <c r="AY168" s="17" t="s">
        <v>137</v>
      </c>
      <c r="BE168" s="174">
        <f>IF(O168="základní",K168,0)</f>
        <v>0</v>
      </c>
      <c r="BF168" s="174">
        <f>IF(O168="snížená",K168,0)</f>
        <v>0</v>
      </c>
      <c r="BG168" s="174">
        <f>IF(O168="zákl. přenesená",K168,0)</f>
        <v>0</v>
      </c>
      <c r="BH168" s="174">
        <f>IF(O168="sníž. přenesená",K168,0)</f>
        <v>0</v>
      </c>
      <c r="BI168" s="174">
        <f>IF(O168="nulová",K168,0)</f>
        <v>0</v>
      </c>
      <c r="BJ168" s="17" t="s">
        <v>86</v>
      </c>
      <c r="BK168" s="174">
        <f>ROUND(P168*H168,2)</f>
        <v>0</v>
      </c>
      <c r="BL168" s="17" t="s">
        <v>142</v>
      </c>
      <c r="BM168" s="173" t="s">
        <v>186</v>
      </c>
    </row>
    <row r="169" spans="1:65" s="2" customFormat="1">
      <c r="A169" s="31"/>
      <c r="B169" s="32"/>
      <c r="C169" s="31"/>
      <c r="D169" s="175" t="s">
        <v>144</v>
      </c>
      <c r="E169" s="31"/>
      <c r="F169" s="176" t="s">
        <v>185</v>
      </c>
      <c r="G169" s="31"/>
      <c r="H169" s="31"/>
      <c r="I169" s="95"/>
      <c r="J169" s="95"/>
      <c r="K169" s="31"/>
      <c r="L169" s="31"/>
      <c r="M169" s="32"/>
      <c r="N169" s="177"/>
      <c r="O169" s="178"/>
      <c r="P169" s="56"/>
      <c r="Q169" s="56"/>
      <c r="R169" s="56"/>
      <c r="S169" s="56"/>
      <c r="T169" s="56"/>
      <c r="U169" s="56"/>
      <c r="V169" s="56"/>
      <c r="W169" s="56"/>
      <c r="X169" s="57"/>
      <c r="Y169" s="31"/>
      <c r="Z169" s="31"/>
      <c r="AA169" s="31"/>
      <c r="AB169" s="31"/>
      <c r="AC169" s="31"/>
      <c r="AD169" s="31"/>
      <c r="AE169" s="31"/>
      <c r="AT169" s="17" t="s">
        <v>144</v>
      </c>
      <c r="AU169" s="17" t="s">
        <v>86</v>
      </c>
    </row>
    <row r="170" spans="1:65" s="12" customFormat="1">
      <c r="B170" s="179"/>
      <c r="D170" s="175" t="s">
        <v>145</v>
      </c>
      <c r="E170" s="180" t="s">
        <v>1</v>
      </c>
      <c r="F170" s="181" t="s">
        <v>146</v>
      </c>
      <c r="H170" s="180" t="s">
        <v>1</v>
      </c>
      <c r="I170" s="182"/>
      <c r="J170" s="182"/>
      <c r="M170" s="179"/>
      <c r="N170" s="183"/>
      <c r="O170" s="184"/>
      <c r="P170" s="184"/>
      <c r="Q170" s="184"/>
      <c r="R170" s="184"/>
      <c r="S170" s="184"/>
      <c r="T170" s="184"/>
      <c r="U170" s="184"/>
      <c r="V170" s="184"/>
      <c r="W170" s="184"/>
      <c r="X170" s="185"/>
      <c r="AT170" s="180" t="s">
        <v>145</v>
      </c>
      <c r="AU170" s="180" t="s">
        <v>86</v>
      </c>
      <c r="AV170" s="12" t="s">
        <v>86</v>
      </c>
      <c r="AW170" s="12" t="s">
        <v>4</v>
      </c>
      <c r="AX170" s="12" t="s">
        <v>78</v>
      </c>
      <c r="AY170" s="180" t="s">
        <v>137</v>
      </c>
    </row>
    <row r="171" spans="1:65" s="13" customFormat="1">
      <c r="B171" s="186"/>
      <c r="D171" s="175" t="s">
        <v>145</v>
      </c>
      <c r="E171" s="187" t="s">
        <v>1</v>
      </c>
      <c r="F171" s="188" t="s">
        <v>142</v>
      </c>
      <c r="H171" s="189">
        <v>4</v>
      </c>
      <c r="I171" s="190"/>
      <c r="J171" s="190"/>
      <c r="M171" s="186"/>
      <c r="N171" s="191"/>
      <c r="O171" s="192"/>
      <c r="P171" s="192"/>
      <c r="Q171" s="192"/>
      <c r="R171" s="192"/>
      <c r="S171" s="192"/>
      <c r="T171" s="192"/>
      <c r="U171" s="192"/>
      <c r="V171" s="192"/>
      <c r="W171" s="192"/>
      <c r="X171" s="193"/>
      <c r="AT171" s="187" t="s">
        <v>145</v>
      </c>
      <c r="AU171" s="187" t="s">
        <v>86</v>
      </c>
      <c r="AV171" s="13" t="s">
        <v>88</v>
      </c>
      <c r="AW171" s="13" t="s">
        <v>4</v>
      </c>
      <c r="AX171" s="13" t="s">
        <v>78</v>
      </c>
      <c r="AY171" s="187" t="s">
        <v>137</v>
      </c>
    </row>
    <row r="172" spans="1:65" s="14" customFormat="1">
      <c r="B172" s="194"/>
      <c r="D172" s="175" t="s">
        <v>145</v>
      </c>
      <c r="E172" s="195" t="s">
        <v>1</v>
      </c>
      <c r="F172" s="196" t="s">
        <v>148</v>
      </c>
      <c r="H172" s="197">
        <v>4</v>
      </c>
      <c r="I172" s="198"/>
      <c r="J172" s="198"/>
      <c r="M172" s="194"/>
      <c r="N172" s="199"/>
      <c r="O172" s="200"/>
      <c r="P172" s="200"/>
      <c r="Q172" s="200"/>
      <c r="R172" s="200"/>
      <c r="S172" s="200"/>
      <c r="T172" s="200"/>
      <c r="U172" s="200"/>
      <c r="V172" s="200"/>
      <c r="W172" s="200"/>
      <c r="X172" s="201"/>
      <c r="AT172" s="195" t="s">
        <v>145</v>
      </c>
      <c r="AU172" s="195" t="s">
        <v>86</v>
      </c>
      <c r="AV172" s="14" t="s">
        <v>142</v>
      </c>
      <c r="AW172" s="14" t="s">
        <v>4</v>
      </c>
      <c r="AX172" s="14" t="s">
        <v>86</v>
      </c>
      <c r="AY172" s="195" t="s">
        <v>137</v>
      </c>
    </row>
    <row r="173" spans="1:65" s="2" customFormat="1" ht="24" customHeight="1">
      <c r="A173" s="31"/>
      <c r="B173" s="159"/>
      <c r="C173" s="160" t="s">
        <v>187</v>
      </c>
      <c r="D173" s="160" t="s">
        <v>138</v>
      </c>
      <c r="E173" s="161" t="s">
        <v>188</v>
      </c>
      <c r="F173" s="162" t="s">
        <v>189</v>
      </c>
      <c r="G173" s="163" t="s">
        <v>141</v>
      </c>
      <c r="H173" s="164">
        <v>4</v>
      </c>
      <c r="I173" s="165"/>
      <c r="J173" s="165"/>
      <c r="K173" s="166">
        <f>ROUND(P173*H173,2)</f>
        <v>0</v>
      </c>
      <c r="L173" s="167"/>
      <c r="M173" s="32"/>
      <c r="N173" s="168" t="s">
        <v>1</v>
      </c>
      <c r="O173" s="169" t="s">
        <v>41</v>
      </c>
      <c r="P173" s="170">
        <f>I173+J173</f>
        <v>0</v>
      </c>
      <c r="Q173" s="170">
        <f>ROUND(I173*H173,2)</f>
        <v>0</v>
      </c>
      <c r="R173" s="170">
        <f>ROUND(J173*H173,2)</f>
        <v>0</v>
      </c>
      <c r="S173" s="56"/>
      <c r="T173" s="171">
        <f>S173*H173</f>
        <v>0</v>
      </c>
      <c r="U173" s="171">
        <v>0</v>
      </c>
      <c r="V173" s="171">
        <f>U173*H173</f>
        <v>0</v>
      </c>
      <c r="W173" s="171">
        <v>0</v>
      </c>
      <c r="X173" s="172">
        <f>W173*H173</f>
        <v>0</v>
      </c>
      <c r="Y173" s="31"/>
      <c r="Z173" s="31"/>
      <c r="AA173" s="31"/>
      <c r="AB173" s="31"/>
      <c r="AC173" s="31"/>
      <c r="AD173" s="31"/>
      <c r="AE173" s="31"/>
      <c r="AR173" s="173" t="s">
        <v>142</v>
      </c>
      <c r="AT173" s="173" t="s">
        <v>138</v>
      </c>
      <c r="AU173" s="173" t="s">
        <v>86</v>
      </c>
      <c r="AY173" s="17" t="s">
        <v>137</v>
      </c>
      <c r="BE173" s="174">
        <f>IF(O173="základní",K173,0)</f>
        <v>0</v>
      </c>
      <c r="BF173" s="174">
        <f>IF(O173="snížená",K173,0)</f>
        <v>0</v>
      </c>
      <c r="BG173" s="174">
        <f>IF(O173="zákl. přenesená",K173,0)</f>
        <v>0</v>
      </c>
      <c r="BH173" s="174">
        <f>IF(O173="sníž. přenesená",K173,0)</f>
        <v>0</v>
      </c>
      <c r="BI173" s="174">
        <f>IF(O173="nulová",K173,0)</f>
        <v>0</v>
      </c>
      <c r="BJ173" s="17" t="s">
        <v>86</v>
      </c>
      <c r="BK173" s="174">
        <f>ROUND(P173*H173,2)</f>
        <v>0</v>
      </c>
      <c r="BL173" s="17" t="s">
        <v>142</v>
      </c>
      <c r="BM173" s="173" t="s">
        <v>190</v>
      </c>
    </row>
    <row r="174" spans="1:65" s="2" customFormat="1">
      <c r="A174" s="31"/>
      <c r="B174" s="32"/>
      <c r="C174" s="31"/>
      <c r="D174" s="175" t="s">
        <v>144</v>
      </c>
      <c r="E174" s="31"/>
      <c r="F174" s="176" t="s">
        <v>189</v>
      </c>
      <c r="G174" s="31"/>
      <c r="H174" s="31"/>
      <c r="I174" s="95"/>
      <c r="J174" s="95"/>
      <c r="K174" s="31"/>
      <c r="L174" s="31"/>
      <c r="M174" s="32"/>
      <c r="N174" s="177"/>
      <c r="O174" s="178"/>
      <c r="P174" s="56"/>
      <c r="Q174" s="56"/>
      <c r="R174" s="56"/>
      <c r="S174" s="56"/>
      <c r="T174" s="56"/>
      <c r="U174" s="56"/>
      <c r="V174" s="56"/>
      <c r="W174" s="56"/>
      <c r="X174" s="57"/>
      <c r="Y174" s="31"/>
      <c r="Z174" s="31"/>
      <c r="AA174" s="31"/>
      <c r="AB174" s="31"/>
      <c r="AC174" s="31"/>
      <c r="AD174" s="31"/>
      <c r="AE174" s="31"/>
      <c r="AT174" s="17" t="s">
        <v>144</v>
      </c>
      <c r="AU174" s="17" t="s">
        <v>86</v>
      </c>
    </row>
    <row r="175" spans="1:65" s="12" customFormat="1">
      <c r="B175" s="179"/>
      <c r="D175" s="175" t="s">
        <v>145</v>
      </c>
      <c r="E175" s="180" t="s">
        <v>1</v>
      </c>
      <c r="F175" s="181" t="s">
        <v>146</v>
      </c>
      <c r="H175" s="180" t="s">
        <v>1</v>
      </c>
      <c r="I175" s="182"/>
      <c r="J175" s="182"/>
      <c r="M175" s="179"/>
      <c r="N175" s="183"/>
      <c r="O175" s="184"/>
      <c r="P175" s="184"/>
      <c r="Q175" s="184"/>
      <c r="R175" s="184"/>
      <c r="S175" s="184"/>
      <c r="T175" s="184"/>
      <c r="U175" s="184"/>
      <c r="V175" s="184"/>
      <c r="W175" s="184"/>
      <c r="X175" s="185"/>
      <c r="AT175" s="180" t="s">
        <v>145</v>
      </c>
      <c r="AU175" s="180" t="s">
        <v>86</v>
      </c>
      <c r="AV175" s="12" t="s">
        <v>86</v>
      </c>
      <c r="AW175" s="12" t="s">
        <v>4</v>
      </c>
      <c r="AX175" s="12" t="s">
        <v>78</v>
      </c>
      <c r="AY175" s="180" t="s">
        <v>137</v>
      </c>
    </row>
    <row r="176" spans="1:65" s="13" customFormat="1">
      <c r="B176" s="186"/>
      <c r="D176" s="175" t="s">
        <v>145</v>
      </c>
      <c r="E176" s="187" t="s">
        <v>1</v>
      </c>
      <c r="F176" s="188" t="s">
        <v>142</v>
      </c>
      <c r="H176" s="189">
        <v>4</v>
      </c>
      <c r="I176" s="190"/>
      <c r="J176" s="190"/>
      <c r="M176" s="186"/>
      <c r="N176" s="191"/>
      <c r="O176" s="192"/>
      <c r="P176" s="192"/>
      <c r="Q176" s="192"/>
      <c r="R176" s="192"/>
      <c r="S176" s="192"/>
      <c r="T176" s="192"/>
      <c r="U176" s="192"/>
      <c r="V176" s="192"/>
      <c r="W176" s="192"/>
      <c r="X176" s="193"/>
      <c r="AT176" s="187" t="s">
        <v>145</v>
      </c>
      <c r="AU176" s="187" t="s">
        <v>86</v>
      </c>
      <c r="AV176" s="13" t="s">
        <v>88</v>
      </c>
      <c r="AW176" s="13" t="s">
        <v>4</v>
      </c>
      <c r="AX176" s="13" t="s">
        <v>78</v>
      </c>
      <c r="AY176" s="187" t="s">
        <v>137</v>
      </c>
    </row>
    <row r="177" spans="1:65" s="14" customFormat="1">
      <c r="B177" s="194"/>
      <c r="D177" s="175" t="s">
        <v>145</v>
      </c>
      <c r="E177" s="195" t="s">
        <v>1</v>
      </c>
      <c r="F177" s="196" t="s">
        <v>148</v>
      </c>
      <c r="H177" s="197">
        <v>4</v>
      </c>
      <c r="I177" s="198"/>
      <c r="J177" s="198"/>
      <c r="M177" s="194"/>
      <c r="N177" s="199"/>
      <c r="O177" s="200"/>
      <c r="P177" s="200"/>
      <c r="Q177" s="200"/>
      <c r="R177" s="200"/>
      <c r="S177" s="200"/>
      <c r="T177" s="200"/>
      <c r="U177" s="200"/>
      <c r="V177" s="200"/>
      <c r="W177" s="200"/>
      <c r="X177" s="201"/>
      <c r="AT177" s="195" t="s">
        <v>145</v>
      </c>
      <c r="AU177" s="195" t="s">
        <v>86</v>
      </c>
      <c r="AV177" s="14" t="s">
        <v>142</v>
      </c>
      <c r="AW177" s="14" t="s">
        <v>4</v>
      </c>
      <c r="AX177" s="14" t="s">
        <v>86</v>
      </c>
      <c r="AY177" s="195" t="s">
        <v>137</v>
      </c>
    </row>
    <row r="178" spans="1:65" s="2" customFormat="1" ht="24" customHeight="1">
      <c r="A178" s="31"/>
      <c r="B178" s="159"/>
      <c r="C178" s="160" t="s">
        <v>191</v>
      </c>
      <c r="D178" s="160" t="s">
        <v>138</v>
      </c>
      <c r="E178" s="161" t="s">
        <v>192</v>
      </c>
      <c r="F178" s="162" t="s">
        <v>193</v>
      </c>
      <c r="G178" s="163" t="s">
        <v>141</v>
      </c>
      <c r="H178" s="164">
        <v>1</v>
      </c>
      <c r="I178" s="165"/>
      <c r="J178" s="165"/>
      <c r="K178" s="166">
        <f>ROUND(P178*H178,2)</f>
        <v>0</v>
      </c>
      <c r="L178" s="167"/>
      <c r="M178" s="32"/>
      <c r="N178" s="168" t="s">
        <v>1</v>
      </c>
      <c r="O178" s="169" t="s">
        <v>41</v>
      </c>
      <c r="P178" s="170">
        <f>I178+J178</f>
        <v>0</v>
      </c>
      <c r="Q178" s="170">
        <f>ROUND(I178*H178,2)</f>
        <v>0</v>
      </c>
      <c r="R178" s="170">
        <f>ROUND(J178*H178,2)</f>
        <v>0</v>
      </c>
      <c r="S178" s="56"/>
      <c r="T178" s="171">
        <f>S178*H178</f>
        <v>0</v>
      </c>
      <c r="U178" s="171">
        <v>0</v>
      </c>
      <c r="V178" s="171">
        <f>U178*H178</f>
        <v>0</v>
      </c>
      <c r="W178" s="171">
        <v>0</v>
      </c>
      <c r="X178" s="172">
        <f>W178*H178</f>
        <v>0</v>
      </c>
      <c r="Y178" s="31"/>
      <c r="Z178" s="31"/>
      <c r="AA178" s="31"/>
      <c r="AB178" s="31"/>
      <c r="AC178" s="31"/>
      <c r="AD178" s="31"/>
      <c r="AE178" s="31"/>
      <c r="AR178" s="173" t="s">
        <v>142</v>
      </c>
      <c r="AT178" s="173" t="s">
        <v>138</v>
      </c>
      <c r="AU178" s="173" t="s">
        <v>86</v>
      </c>
      <c r="AY178" s="17" t="s">
        <v>137</v>
      </c>
      <c r="BE178" s="174">
        <f>IF(O178="základní",K178,0)</f>
        <v>0</v>
      </c>
      <c r="BF178" s="174">
        <f>IF(O178="snížená",K178,0)</f>
        <v>0</v>
      </c>
      <c r="BG178" s="174">
        <f>IF(O178="zákl. přenesená",K178,0)</f>
        <v>0</v>
      </c>
      <c r="BH178" s="174">
        <f>IF(O178="sníž. přenesená",K178,0)</f>
        <v>0</v>
      </c>
      <c r="BI178" s="174">
        <f>IF(O178="nulová",K178,0)</f>
        <v>0</v>
      </c>
      <c r="BJ178" s="17" t="s">
        <v>86</v>
      </c>
      <c r="BK178" s="174">
        <f>ROUND(P178*H178,2)</f>
        <v>0</v>
      </c>
      <c r="BL178" s="17" t="s">
        <v>142</v>
      </c>
      <c r="BM178" s="173" t="s">
        <v>194</v>
      </c>
    </row>
    <row r="179" spans="1:65" s="2" customFormat="1">
      <c r="A179" s="31"/>
      <c r="B179" s="32"/>
      <c r="C179" s="31"/>
      <c r="D179" s="175" t="s">
        <v>144</v>
      </c>
      <c r="E179" s="31"/>
      <c r="F179" s="176" t="s">
        <v>193</v>
      </c>
      <c r="G179" s="31"/>
      <c r="H179" s="31"/>
      <c r="I179" s="95"/>
      <c r="J179" s="95"/>
      <c r="K179" s="31"/>
      <c r="L179" s="31"/>
      <c r="M179" s="32"/>
      <c r="N179" s="177"/>
      <c r="O179" s="178"/>
      <c r="P179" s="56"/>
      <c r="Q179" s="56"/>
      <c r="R179" s="56"/>
      <c r="S179" s="56"/>
      <c r="T179" s="56"/>
      <c r="U179" s="56"/>
      <c r="V179" s="56"/>
      <c r="W179" s="56"/>
      <c r="X179" s="57"/>
      <c r="Y179" s="31"/>
      <c r="Z179" s="31"/>
      <c r="AA179" s="31"/>
      <c r="AB179" s="31"/>
      <c r="AC179" s="31"/>
      <c r="AD179" s="31"/>
      <c r="AE179" s="31"/>
      <c r="AT179" s="17" t="s">
        <v>144</v>
      </c>
      <c r="AU179" s="17" t="s">
        <v>86</v>
      </c>
    </row>
    <row r="180" spans="1:65" s="12" customFormat="1">
      <c r="B180" s="179"/>
      <c r="D180" s="175" t="s">
        <v>145</v>
      </c>
      <c r="E180" s="180" t="s">
        <v>1</v>
      </c>
      <c r="F180" s="181" t="s">
        <v>195</v>
      </c>
      <c r="H180" s="180" t="s">
        <v>1</v>
      </c>
      <c r="I180" s="182"/>
      <c r="J180" s="182"/>
      <c r="M180" s="179"/>
      <c r="N180" s="183"/>
      <c r="O180" s="184"/>
      <c r="P180" s="184"/>
      <c r="Q180" s="184"/>
      <c r="R180" s="184"/>
      <c r="S180" s="184"/>
      <c r="T180" s="184"/>
      <c r="U180" s="184"/>
      <c r="V180" s="184"/>
      <c r="W180" s="184"/>
      <c r="X180" s="185"/>
      <c r="AT180" s="180" t="s">
        <v>145</v>
      </c>
      <c r="AU180" s="180" t="s">
        <v>86</v>
      </c>
      <c r="AV180" s="12" t="s">
        <v>86</v>
      </c>
      <c r="AW180" s="12" t="s">
        <v>4</v>
      </c>
      <c r="AX180" s="12" t="s">
        <v>78</v>
      </c>
      <c r="AY180" s="180" t="s">
        <v>137</v>
      </c>
    </row>
    <row r="181" spans="1:65" s="13" customFormat="1">
      <c r="B181" s="186"/>
      <c r="D181" s="175" t="s">
        <v>145</v>
      </c>
      <c r="E181" s="187" t="s">
        <v>1</v>
      </c>
      <c r="F181" s="188" t="s">
        <v>86</v>
      </c>
      <c r="H181" s="189">
        <v>1</v>
      </c>
      <c r="I181" s="190"/>
      <c r="J181" s="190"/>
      <c r="M181" s="186"/>
      <c r="N181" s="191"/>
      <c r="O181" s="192"/>
      <c r="P181" s="192"/>
      <c r="Q181" s="192"/>
      <c r="R181" s="192"/>
      <c r="S181" s="192"/>
      <c r="T181" s="192"/>
      <c r="U181" s="192"/>
      <c r="V181" s="192"/>
      <c r="W181" s="192"/>
      <c r="X181" s="193"/>
      <c r="AT181" s="187" t="s">
        <v>145</v>
      </c>
      <c r="AU181" s="187" t="s">
        <v>86</v>
      </c>
      <c r="AV181" s="13" t="s">
        <v>88</v>
      </c>
      <c r="AW181" s="13" t="s">
        <v>4</v>
      </c>
      <c r="AX181" s="13" t="s">
        <v>78</v>
      </c>
      <c r="AY181" s="187" t="s">
        <v>137</v>
      </c>
    </row>
    <row r="182" spans="1:65" s="14" customFormat="1">
      <c r="B182" s="194"/>
      <c r="D182" s="175" t="s">
        <v>145</v>
      </c>
      <c r="E182" s="195" t="s">
        <v>1</v>
      </c>
      <c r="F182" s="196" t="s">
        <v>148</v>
      </c>
      <c r="H182" s="197">
        <v>1</v>
      </c>
      <c r="I182" s="198"/>
      <c r="J182" s="198"/>
      <c r="M182" s="194"/>
      <c r="N182" s="199"/>
      <c r="O182" s="200"/>
      <c r="P182" s="200"/>
      <c r="Q182" s="200"/>
      <c r="R182" s="200"/>
      <c r="S182" s="200"/>
      <c r="T182" s="200"/>
      <c r="U182" s="200"/>
      <c r="V182" s="200"/>
      <c r="W182" s="200"/>
      <c r="X182" s="201"/>
      <c r="AT182" s="195" t="s">
        <v>145</v>
      </c>
      <c r="AU182" s="195" t="s">
        <v>86</v>
      </c>
      <c r="AV182" s="14" t="s">
        <v>142</v>
      </c>
      <c r="AW182" s="14" t="s">
        <v>4</v>
      </c>
      <c r="AX182" s="14" t="s">
        <v>86</v>
      </c>
      <c r="AY182" s="195" t="s">
        <v>137</v>
      </c>
    </row>
    <row r="183" spans="1:65" s="2" customFormat="1" ht="24" customHeight="1">
      <c r="A183" s="31"/>
      <c r="B183" s="159"/>
      <c r="C183" s="160" t="s">
        <v>196</v>
      </c>
      <c r="D183" s="160" t="s">
        <v>138</v>
      </c>
      <c r="E183" s="161" t="s">
        <v>197</v>
      </c>
      <c r="F183" s="162" t="s">
        <v>198</v>
      </c>
      <c r="G183" s="163" t="s">
        <v>141</v>
      </c>
      <c r="H183" s="164">
        <v>7</v>
      </c>
      <c r="I183" s="165"/>
      <c r="J183" s="165"/>
      <c r="K183" s="166">
        <f>ROUND(P183*H183,2)</f>
        <v>0</v>
      </c>
      <c r="L183" s="167"/>
      <c r="M183" s="32"/>
      <c r="N183" s="168" t="s">
        <v>1</v>
      </c>
      <c r="O183" s="169" t="s">
        <v>41</v>
      </c>
      <c r="P183" s="170">
        <f>I183+J183</f>
        <v>0</v>
      </c>
      <c r="Q183" s="170">
        <f>ROUND(I183*H183,2)</f>
        <v>0</v>
      </c>
      <c r="R183" s="170">
        <f>ROUND(J183*H183,2)</f>
        <v>0</v>
      </c>
      <c r="S183" s="56"/>
      <c r="T183" s="171">
        <f>S183*H183</f>
        <v>0</v>
      </c>
      <c r="U183" s="171">
        <v>0</v>
      </c>
      <c r="V183" s="171">
        <f>U183*H183</f>
        <v>0</v>
      </c>
      <c r="W183" s="171">
        <v>0</v>
      </c>
      <c r="X183" s="172">
        <f>W183*H183</f>
        <v>0</v>
      </c>
      <c r="Y183" s="31"/>
      <c r="Z183" s="31"/>
      <c r="AA183" s="31"/>
      <c r="AB183" s="31"/>
      <c r="AC183" s="31"/>
      <c r="AD183" s="31"/>
      <c r="AE183" s="31"/>
      <c r="AR183" s="173" t="s">
        <v>142</v>
      </c>
      <c r="AT183" s="173" t="s">
        <v>138</v>
      </c>
      <c r="AU183" s="173" t="s">
        <v>86</v>
      </c>
      <c r="AY183" s="17" t="s">
        <v>137</v>
      </c>
      <c r="BE183" s="174">
        <f>IF(O183="základní",K183,0)</f>
        <v>0</v>
      </c>
      <c r="BF183" s="174">
        <f>IF(O183="snížená",K183,0)</f>
        <v>0</v>
      </c>
      <c r="BG183" s="174">
        <f>IF(O183="zákl. přenesená",K183,0)</f>
        <v>0</v>
      </c>
      <c r="BH183" s="174">
        <f>IF(O183="sníž. přenesená",K183,0)</f>
        <v>0</v>
      </c>
      <c r="BI183" s="174">
        <f>IF(O183="nulová",K183,0)</f>
        <v>0</v>
      </c>
      <c r="BJ183" s="17" t="s">
        <v>86</v>
      </c>
      <c r="BK183" s="174">
        <f>ROUND(P183*H183,2)</f>
        <v>0</v>
      </c>
      <c r="BL183" s="17" t="s">
        <v>142</v>
      </c>
      <c r="BM183" s="173" t="s">
        <v>199</v>
      </c>
    </row>
    <row r="184" spans="1:65" s="2" customFormat="1">
      <c r="A184" s="31"/>
      <c r="B184" s="32"/>
      <c r="C184" s="31"/>
      <c r="D184" s="175" t="s">
        <v>144</v>
      </c>
      <c r="E184" s="31"/>
      <c r="F184" s="176" t="s">
        <v>198</v>
      </c>
      <c r="G184" s="31"/>
      <c r="H184" s="31"/>
      <c r="I184" s="95"/>
      <c r="J184" s="95"/>
      <c r="K184" s="31"/>
      <c r="L184" s="31"/>
      <c r="M184" s="32"/>
      <c r="N184" s="177"/>
      <c r="O184" s="178"/>
      <c r="P184" s="56"/>
      <c r="Q184" s="56"/>
      <c r="R184" s="56"/>
      <c r="S184" s="56"/>
      <c r="T184" s="56"/>
      <c r="U184" s="56"/>
      <c r="V184" s="56"/>
      <c r="W184" s="56"/>
      <c r="X184" s="57"/>
      <c r="Y184" s="31"/>
      <c r="Z184" s="31"/>
      <c r="AA184" s="31"/>
      <c r="AB184" s="31"/>
      <c r="AC184" s="31"/>
      <c r="AD184" s="31"/>
      <c r="AE184" s="31"/>
      <c r="AT184" s="17" t="s">
        <v>144</v>
      </c>
      <c r="AU184" s="17" t="s">
        <v>86</v>
      </c>
    </row>
    <row r="185" spans="1:65" s="12" customFormat="1" ht="22.5">
      <c r="B185" s="179"/>
      <c r="D185" s="175" t="s">
        <v>145</v>
      </c>
      <c r="E185" s="180" t="s">
        <v>1</v>
      </c>
      <c r="F185" s="181" t="s">
        <v>158</v>
      </c>
      <c r="H185" s="180" t="s">
        <v>1</v>
      </c>
      <c r="I185" s="182"/>
      <c r="J185" s="182"/>
      <c r="M185" s="179"/>
      <c r="N185" s="183"/>
      <c r="O185" s="184"/>
      <c r="P185" s="184"/>
      <c r="Q185" s="184"/>
      <c r="R185" s="184"/>
      <c r="S185" s="184"/>
      <c r="T185" s="184"/>
      <c r="U185" s="184"/>
      <c r="V185" s="184"/>
      <c r="W185" s="184"/>
      <c r="X185" s="185"/>
      <c r="AT185" s="180" t="s">
        <v>145</v>
      </c>
      <c r="AU185" s="180" t="s">
        <v>86</v>
      </c>
      <c r="AV185" s="12" t="s">
        <v>86</v>
      </c>
      <c r="AW185" s="12" t="s">
        <v>4</v>
      </c>
      <c r="AX185" s="12" t="s">
        <v>78</v>
      </c>
      <c r="AY185" s="180" t="s">
        <v>137</v>
      </c>
    </row>
    <row r="186" spans="1:65" s="13" customFormat="1">
      <c r="B186" s="186"/>
      <c r="D186" s="175" t="s">
        <v>145</v>
      </c>
      <c r="E186" s="187" t="s">
        <v>1</v>
      </c>
      <c r="F186" s="188" t="s">
        <v>200</v>
      </c>
      <c r="H186" s="189">
        <v>7</v>
      </c>
      <c r="I186" s="190"/>
      <c r="J186" s="190"/>
      <c r="M186" s="186"/>
      <c r="N186" s="191"/>
      <c r="O186" s="192"/>
      <c r="P186" s="192"/>
      <c r="Q186" s="192"/>
      <c r="R186" s="192"/>
      <c r="S186" s="192"/>
      <c r="T186" s="192"/>
      <c r="U186" s="192"/>
      <c r="V186" s="192"/>
      <c r="W186" s="192"/>
      <c r="X186" s="193"/>
      <c r="AT186" s="187" t="s">
        <v>145</v>
      </c>
      <c r="AU186" s="187" t="s">
        <v>86</v>
      </c>
      <c r="AV186" s="13" t="s">
        <v>88</v>
      </c>
      <c r="AW186" s="13" t="s">
        <v>4</v>
      </c>
      <c r="AX186" s="13" t="s">
        <v>78</v>
      </c>
      <c r="AY186" s="187" t="s">
        <v>137</v>
      </c>
    </row>
    <row r="187" spans="1:65" s="14" customFormat="1">
      <c r="B187" s="194"/>
      <c r="D187" s="175" t="s">
        <v>145</v>
      </c>
      <c r="E187" s="195" t="s">
        <v>1</v>
      </c>
      <c r="F187" s="196" t="s">
        <v>148</v>
      </c>
      <c r="H187" s="197">
        <v>7</v>
      </c>
      <c r="I187" s="198"/>
      <c r="J187" s="198"/>
      <c r="M187" s="194"/>
      <c r="N187" s="199"/>
      <c r="O187" s="200"/>
      <c r="P187" s="200"/>
      <c r="Q187" s="200"/>
      <c r="R187" s="200"/>
      <c r="S187" s="200"/>
      <c r="T187" s="200"/>
      <c r="U187" s="200"/>
      <c r="V187" s="200"/>
      <c r="W187" s="200"/>
      <c r="X187" s="201"/>
      <c r="AT187" s="195" t="s">
        <v>145</v>
      </c>
      <c r="AU187" s="195" t="s">
        <v>86</v>
      </c>
      <c r="AV187" s="14" t="s">
        <v>142</v>
      </c>
      <c r="AW187" s="14" t="s">
        <v>4</v>
      </c>
      <c r="AX187" s="14" t="s">
        <v>86</v>
      </c>
      <c r="AY187" s="195" t="s">
        <v>137</v>
      </c>
    </row>
    <row r="188" spans="1:65" s="11" customFormat="1" ht="25.9" customHeight="1">
      <c r="B188" s="147"/>
      <c r="D188" s="148" t="s">
        <v>77</v>
      </c>
      <c r="E188" s="149" t="s">
        <v>201</v>
      </c>
      <c r="F188" s="149" t="s">
        <v>202</v>
      </c>
      <c r="I188" s="150"/>
      <c r="J188" s="150"/>
      <c r="K188" s="151">
        <f>BK188</f>
        <v>0</v>
      </c>
      <c r="M188" s="147"/>
      <c r="N188" s="152"/>
      <c r="O188" s="153"/>
      <c r="P188" s="153"/>
      <c r="Q188" s="154">
        <f>SUM(Q189:Q325)</f>
        <v>0</v>
      </c>
      <c r="R188" s="154">
        <f>SUM(R189:R325)</f>
        <v>0</v>
      </c>
      <c r="S188" s="153"/>
      <c r="T188" s="155">
        <f>SUM(T189:T325)</f>
        <v>0</v>
      </c>
      <c r="U188" s="153"/>
      <c r="V188" s="155">
        <f>SUM(V189:V325)</f>
        <v>0</v>
      </c>
      <c r="W188" s="153"/>
      <c r="X188" s="156">
        <f>SUM(X189:X325)</f>
        <v>0</v>
      </c>
      <c r="AR188" s="148" t="s">
        <v>86</v>
      </c>
      <c r="AT188" s="157" t="s">
        <v>77</v>
      </c>
      <c r="AU188" s="157" t="s">
        <v>78</v>
      </c>
      <c r="AY188" s="148" t="s">
        <v>137</v>
      </c>
      <c r="BK188" s="158">
        <f>SUM(BK189:BK325)</f>
        <v>0</v>
      </c>
    </row>
    <row r="189" spans="1:65" s="2" customFormat="1" ht="16.5" customHeight="1">
      <c r="A189" s="31"/>
      <c r="B189" s="159"/>
      <c r="C189" s="160" t="s">
        <v>203</v>
      </c>
      <c r="D189" s="160" t="s">
        <v>138</v>
      </c>
      <c r="E189" s="161" t="s">
        <v>204</v>
      </c>
      <c r="F189" s="162" t="s">
        <v>205</v>
      </c>
      <c r="G189" s="163" t="s">
        <v>141</v>
      </c>
      <c r="H189" s="164">
        <v>4</v>
      </c>
      <c r="I189" s="165"/>
      <c r="J189" s="165"/>
      <c r="K189" s="166">
        <f>ROUND(P189*H189,2)</f>
        <v>0</v>
      </c>
      <c r="L189" s="167"/>
      <c r="M189" s="32"/>
      <c r="N189" s="168" t="s">
        <v>1</v>
      </c>
      <c r="O189" s="169" t="s">
        <v>41</v>
      </c>
      <c r="P189" s="170">
        <f>I189+J189</f>
        <v>0</v>
      </c>
      <c r="Q189" s="170">
        <f>ROUND(I189*H189,2)</f>
        <v>0</v>
      </c>
      <c r="R189" s="170">
        <f>ROUND(J189*H189,2)</f>
        <v>0</v>
      </c>
      <c r="S189" s="56"/>
      <c r="T189" s="171">
        <f>S189*H189</f>
        <v>0</v>
      </c>
      <c r="U189" s="171">
        <v>0</v>
      </c>
      <c r="V189" s="171">
        <f>U189*H189</f>
        <v>0</v>
      </c>
      <c r="W189" s="171">
        <v>0</v>
      </c>
      <c r="X189" s="172">
        <f>W189*H189</f>
        <v>0</v>
      </c>
      <c r="Y189" s="31"/>
      <c r="Z189" s="31"/>
      <c r="AA189" s="31"/>
      <c r="AB189" s="31"/>
      <c r="AC189" s="31"/>
      <c r="AD189" s="31"/>
      <c r="AE189" s="31"/>
      <c r="AR189" s="173" t="s">
        <v>142</v>
      </c>
      <c r="AT189" s="173" t="s">
        <v>138</v>
      </c>
      <c r="AU189" s="173" t="s">
        <v>86</v>
      </c>
      <c r="AY189" s="17" t="s">
        <v>137</v>
      </c>
      <c r="BE189" s="174">
        <f>IF(O189="základní",K189,0)</f>
        <v>0</v>
      </c>
      <c r="BF189" s="174">
        <f>IF(O189="snížená",K189,0)</f>
        <v>0</v>
      </c>
      <c r="BG189" s="174">
        <f>IF(O189="zákl. přenesená",K189,0)</f>
        <v>0</v>
      </c>
      <c r="BH189" s="174">
        <f>IF(O189="sníž. přenesená",K189,0)</f>
        <v>0</v>
      </c>
      <c r="BI189" s="174">
        <f>IF(O189="nulová",K189,0)</f>
        <v>0</v>
      </c>
      <c r="BJ189" s="17" t="s">
        <v>86</v>
      </c>
      <c r="BK189" s="174">
        <f>ROUND(P189*H189,2)</f>
        <v>0</v>
      </c>
      <c r="BL189" s="17" t="s">
        <v>142</v>
      </c>
      <c r="BM189" s="173" t="s">
        <v>206</v>
      </c>
    </row>
    <row r="190" spans="1:65" s="2" customFormat="1">
      <c r="A190" s="31"/>
      <c r="B190" s="32"/>
      <c r="C190" s="31"/>
      <c r="D190" s="175" t="s">
        <v>144</v>
      </c>
      <c r="E190" s="31"/>
      <c r="F190" s="176" t="s">
        <v>205</v>
      </c>
      <c r="G190" s="31"/>
      <c r="H190" s="31"/>
      <c r="I190" s="95"/>
      <c r="J190" s="95"/>
      <c r="K190" s="31"/>
      <c r="L190" s="31"/>
      <c r="M190" s="32"/>
      <c r="N190" s="177"/>
      <c r="O190" s="178"/>
      <c r="P190" s="56"/>
      <c r="Q190" s="56"/>
      <c r="R190" s="56"/>
      <c r="S190" s="56"/>
      <c r="T190" s="56"/>
      <c r="U190" s="56"/>
      <c r="V190" s="56"/>
      <c r="W190" s="56"/>
      <c r="X190" s="57"/>
      <c r="Y190" s="31"/>
      <c r="Z190" s="31"/>
      <c r="AA190" s="31"/>
      <c r="AB190" s="31"/>
      <c r="AC190" s="31"/>
      <c r="AD190" s="31"/>
      <c r="AE190" s="31"/>
      <c r="AT190" s="17" t="s">
        <v>144</v>
      </c>
      <c r="AU190" s="17" t="s">
        <v>86</v>
      </c>
    </row>
    <row r="191" spans="1:65" s="12" customFormat="1">
      <c r="B191" s="179"/>
      <c r="D191" s="175" t="s">
        <v>145</v>
      </c>
      <c r="E191" s="180" t="s">
        <v>1</v>
      </c>
      <c r="F191" s="181" t="s">
        <v>146</v>
      </c>
      <c r="H191" s="180" t="s">
        <v>1</v>
      </c>
      <c r="I191" s="182"/>
      <c r="J191" s="182"/>
      <c r="M191" s="179"/>
      <c r="N191" s="183"/>
      <c r="O191" s="184"/>
      <c r="P191" s="184"/>
      <c r="Q191" s="184"/>
      <c r="R191" s="184"/>
      <c r="S191" s="184"/>
      <c r="T191" s="184"/>
      <c r="U191" s="184"/>
      <c r="V191" s="184"/>
      <c r="W191" s="184"/>
      <c r="X191" s="185"/>
      <c r="AT191" s="180" t="s">
        <v>145</v>
      </c>
      <c r="AU191" s="180" t="s">
        <v>86</v>
      </c>
      <c r="AV191" s="12" t="s">
        <v>86</v>
      </c>
      <c r="AW191" s="12" t="s">
        <v>4</v>
      </c>
      <c r="AX191" s="12" t="s">
        <v>78</v>
      </c>
      <c r="AY191" s="180" t="s">
        <v>137</v>
      </c>
    </row>
    <row r="192" spans="1:65" s="13" customFormat="1">
      <c r="B192" s="186"/>
      <c r="D192" s="175" t="s">
        <v>145</v>
      </c>
      <c r="E192" s="187" t="s">
        <v>1</v>
      </c>
      <c r="F192" s="188" t="s">
        <v>142</v>
      </c>
      <c r="H192" s="189">
        <v>4</v>
      </c>
      <c r="I192" s="190"/>
      <c r="J192" s="190"/>
      <c r="M192" s="186"/>
      <c r="N192" s="191"/>
      <c r="O192" s="192"/>
      <c r="P192" s="192"/>
      <c r="Q192" s="192"/>
      <c r="R192" s="192"/>
      <c r="S192" s="192"/>
      <c r="T192" s="192"/>
      <c r="U192" s="192"/>
      <c r="V192" s="192"/>
      <c r="W192" s="192"/>
      <c r="X192" s="193"/>
      <c r="AT192" s="187" t="s">
        <v>145</v>
      </c>
      <c r="AU192" s="187" t="s">
        <v>86</v>
      </c>
      <c r="AV192" s="13" t="s">
        <v>88</v>
      </c>
      <c r="AW192" s="13" t="s">
        <v>4</v>
      </c>
      <c r="AX192" s="13" t="s">
        <v>78</v>
      </c>
      <c r="AY192" s="187" t="s">
        <v>137</v>
      </c>
    </row>
    <row r="193" spans="1:65" s="14" customFormat="1">
      <c r="B193" s="194"/>
      <c r="D193" s="175" t="s">
        <v>145</v>
      </c>
      <c r="E193" s="195" t="s">
        <v>1</v>
      </c>
      <c r="F193" s="196" t="s">
        <v>148</v>
      </c>
      <c r="H193" s="197">
        <v>4</v>
      </c>
      <c r="I193" s="198"/>
      <c r="J193" s="198"/>
      <c r="M193" s="194"/>
      <c r="N193" s="199"/>
      <c r="O193" s="200"/>
      <c r="P193" s="200"/>
      <c r="Q193" s="200"/>
      <c r="R193" s="200"/>
      <c r="S193" s="200"/>
      <c r="T193" s="200"/>
      <c r="U193" s="200"/>
      <c r="V193" s="200"/>
      <c r="W193" s="200"/>
      <c r="X193" s="201"/>
      <c r="AT193" s="195" t="s">
        <v>145</v>
      </c>
      <c r="AU193" s="195" t="s">
        <v>86</v>
      </c>
      <c r="AV193" s="14" t="s">
        <v>142</v>
      </c>
      <c r="AW193" s="14" t="s">
        <v>4</v>
      </c>
      <c r="AX193" s="14" t="s">
        <v>86</v>
      </c>
      <c r="AY193" s="195" t="s">
        <v>137</v>
      </c>
    </row>
    <row r="194" spans="1:65" s="2" customFormat="1" ht="24" customHeight="1">
      <c r="A194" s="31"/>
      <c r="B194" s="159"/>
      <c r="C194" s="160" t="s">
        <v>9</v>
      </c>
      <c r="D194" s="160" t="s">
        <v>138</v>
      </c>
      <c r="E194" s="161" t="s">
        <v>207</v>
      </c>
      <c r="F194" s="162" t="s">
        <v>208</v>
      </c>
      <c r="G194" s="163" t="s">
        <v>141</v>
      </c>
      <c r="H194" s="164">
        <v>5</v>
      </c>
      <c r="I194" s="165"/>
      <c r="J194" s="165"/>
      <c r="K194" s="166">
        <f>ROUND(P194*H194,2)</f>
        <v>0</v>
      </c>
      <c r="L194" s="167"/>
      <c r="M194" s="32"/>
      <c r="N194" s="168" t="s">
        <v>1</v>
      </c>
      <c r="O194" s="169" t="s">
        <v>41</v>
      </c>
      <c r="P194" s="170">
        <f>I194+J194</f>
        <v>0</v>
      </c>
      <c r="Q194" s="170">
        <f>ROUND(I194*H194,2)</f>
        <v>0</v>
      </c>
      <c r="R194" s="170">
        <f>ROUND(J194*H194,2)</f>
        <v>0</v>
      </c>
      <c r="S194" s="56"/>
      <c r="T194" s="171">
        <f>S194*H194</f>
        <v>0</v>
      </c>
      <c r="U194" s="171">
        <v>0</v>
      </c>
      <c r="V194" s="171">
        <f>U194*H194</f>
        <v>0</v>
      </c>
      <c r="W194" s="171">
        <v>0</v>
      </c>
      <c r="X194" s="172">
        <f>W194*H194</f>
        <v>0</v>
      </c>
      <c r="Y194" s="31"/>
      <c r="Z194" s="31"/>
      <c r="AA194" s="31"/>
      <c r="AB194" s="31"/>
      <c r="AC194" s="31"/>
      <c r="AD194" s="31"/>
      <c r="AE194" s="31"/>
      <c r="AR194" s="173" t="s">
        <v>142</v>
      </c>
      <c r="AT194" s="173" t="s">
        <v>138</v>
      </c>
      <c r="AU194" s="173" t="s">
        <v>86</v>
      </c>
      <c r="AY194" s="17" t="s">
        <v>137</v>
      </c>
      <c r="BE194" s="174">
        <f>IF(O194="základní",K194,0)</f>
        <v>0</v>
      </c>
      <c r="BF194" s="174">
        <f>IF(O194="snížená",K194,0)</f>
        <v>0</v>
      </c>
      <c r="BG194" s="174">
        <f>IF(O194="zákl. přenesená",K194,0)</f>
        <v>0</v>
      </c>
      <c r="BH194" s="174">
        <f>IF(O194="sníž. přenesená",K194,0)</f>
        <v>0</v>
      </c>
      <c r="BI194" s="174">
        <f>IF(O194="nulová",K194,0)</f>
        <v>0</v>
      </c>
      <c r="BJ194" s="17" t="s">
        <v>86</v>
      </c>
      <c r="BK194" s="174">
        <f>ROUND(P194*H194,2)</f>
        <v>0</v>
      </c>
      <c r="BL194" s="17" t="s">
        <v>142</v>
      </c>
      <c r="BM194" s="173" t="s">
        <v>209</v>
      </c>
    </row>
    <row r="195" spans="1:65" s="2" customFormat="1">
      <c r="A195" s="31"/>
      <c r="B195" s="32"/>
      <c r="C195" s="31"/>
      <c r="D195" s="175" t="s">
        <v>144</v>
      </c>
      <c r="E195" s="31"/>
      <c r="F195" s="176" t="s">
        <v>208</v>
      </c>
      <c r="G195" s="31"/>
      <c r="H195" s="31"/>
      <c r="I195" s="95"/>
      <c r="J195" s="95"/>
      <c r="K195" s="31"/>
      <c r="L195" s="31"/>
      <c r="M195" s="32"/>
      <c r="N195" s="177"/>
      <c r="O195" s="178"/>
      <c r="P195" s="56"/>
      <c r="Q195" s="56"/>
      <c r="R195" s="56"/>
      <c r="S195" s="56"/>
      <c r="T195" s="56"/>
      <c r="U195" s="56"/>
      <c r="V195" s="56"/>
      <c r="W195" s="56"/>
      <c r="X195" s="57"/>
      <c r="Y195" s="31"/>
      <c r="Z195" s="31"/>
      <c r="AA195" s="31"/>
      <c r="AB195" s="31"/>
      <c r="AC195" s="31"/>
      <c r="AD195" s="31"/>
      <c r="AE195" s="31"/>
      <c r="AT195" s="17" t="s">
        <v>144</v>
      </c>
      <c r="AU195" s="17" t="s">
        <v>86</v>
      </c>
    </row>
    <row r="196" spans="1:65" s="12" customFormat="1">
      <c r="B196" s="179"/>
      <c r="D196" s="175" t="s">
        <v>145</v>
      </c>
      <c r="E196" s="180" t="s">
        <v>1</v>
      </c>
      <c r="F196" s="181" t="s">
        <v>146</v>
      </c>
      <c r="H196" s="180" t="s">
        <v>1</v>
      </c>
      <c r="I196" s="182"/>
      <c r="J196" s="182"/>
      <c r="M196" s="179"/>
      <c r="N196" s="183"/>
      <c r="O196" s="184"/>
      <c r="P196" s="184"/>
      <c r="Q196" s="184"/>
      <c r="R196" s="184"/>
      <c r="S196" s="184"/>
      <c r="T196" s="184"/>
      <c r="U196" s="184"/>
      <c r="V196" s="184"/>
      <c r="W196" s="184"/>
      <c r="X196" s="185"/>
      <c r="AT196" s="180" t="s">
        <v>145</v>
      </c>
      <c r="AU196" s="180" t="s">
        <v>86</v>
      </c>
      <c r="AV196" s="12" t="s">
        <v>86</v>
      </c>
      <c r="AW196" s="12" t="s">
        <v>4</v>
      </c>
      <c r="AX196" s="12" t="s">
        <v>78</v>
      </c>
      <c r="AY196" s="180" t="s">
        <v>137</v>
      </c>
    </row>
    <row r="197" spans="1:65" s="13" customFormat="1">
      <c r="B197" s="186"/>
      <c r="D197" s="175" t="s">
        <v>145</v>
      </c>
      <c r="E197" s="187" t="s">
        <v>1</v>
      </c>
      <c r="F197" s="188" t="s">
        <v>164</v>
      </c>
      <c r="H197" s="189">
        <v>5</v>
      </c>
      <c r="I197" s="190"/>
      <c r="J197" s="190"/>
      <c r="M197" s="186"/>
      <c r="N197" s="191"/>
      <c r="O197" s="192"/>
      <c r="P197" s="192"/>
      <c r="Q197" s="192"/>
      <c r="R197" s="192"/>
      <c r="S197" s="192"/>
      <c r="T197" s="192"/>
      <c r="U197" s="192"/>
      <c r="V197" s="192"/>
      <c r="W197" s="192"/>
      <c r="X197" s="193"/>
      <c r="AT197" s="187" t="s">
        <v>145</v>
      </c>
      <c r="AU197" s="187" t="s">
        <v>86</v>
      </c>
      <c r="AV197" s="13" t="s">
        <v>88</v>
      </c>
      <c r="AW197" s="13" t="s">
        <v>4</v>
      </c>
      <c r="AX197" s="13" t="s">
        <v>78</v>
      </c>
      <c r="AY197" s="187" t="s">
        <v>137</v>
      </c>
    </row>
    <row r="198" spans="1:65" s="14" customFormat="1">
      <c r="B198" s="194"/>
      <c r="D198" s="175" t="s">
        <v>145</v>
      </c>
      <c r="E198" s="195" t="s">
        <v>1</v>
      </c>
      <c r="F198" s="196" t="s">
        <v>148</v>
      </c>
      <c r="H198" s="197">
        <v>5</v>
      </c>
      <c r="I198" s="198"/>
      <c r="J198" s="198"/>
      <c r="M198" s="194"/>
      <c r="N198" s="199"/>
      <c r="O198" s="200"/>
      <c r="P198" s="200"/>
      <c r="Q198" s="200"/>
      <c r="R198" s="200"/>
      <c r="S198" s="200"/>
      <c r="T198" s="200"/>
      <c r="U198" s="200"/>
      <c r="V198" s="200"/>
      <c r="W198" s="200"/>
      <c r="X198" s="201"/>
      <c r="AT198" s="195" t="s">
        <v>145</v>
      </c>
      <c r="AU198" s="195" t="s">
        <v>86</v>
      </c>
      <c r="AV198" s="14" t="s">
        <v>142</v>
      </c>
      <c r="AW198" s="14" t="s">
        <v>4</v>
      </c>
      <c r="AX198" s="14" t="s">
        <v>86</v>
      </c>
      <c r="AY198" s="195" t="s">
        <v>137</v>
      </c>
    </row>
    <row r="199" spans="1:65" s="2" customFormat="1" ht="16.5" customHeight="1">
      <c r="A199" s="31"/>
      <c r="B199" s="159"/>
      <c r="C199" s="160" t="s">
        <v>143</v>
      </c>
      <c r="D199" s="160" t="s">
        <v>138</v>
      </c>
      <c r="E199" s="161" t="s">
        <v>210</v>
      </c>
      <c r="F199" s="162" t="s">
        <v>211</v>
      </c>
      <c r="G199" s="163" t="s">
        <v>141</v>
      </c>
      <c r="H199" s="164">
        <v>10</v>
      </c>
      <c r="I199" s="165"/>
      <c r="J199" s="165"/>
      <c r="K199" s="166">
        <f>ROUND(P199*H199,2)</f>
        <v>0</v>
      </c>
      <c r="L199" s="167"/>
      <c r="M199" s="32"/>
      <c r="N199" s="168" t="s">
        <v>1</v>
      </c>
      <c r="O199" s="169" t="s">
        <v>41</v>
      </c>
      <c r="P199" s="170">
        <f>I199+J199</f>
        <v>0</v>
      </c>
      <c r="Q199" s="170">
        <f>ROUND(I199*H199,2)</f>
        <v>0</v>
      </c>
      <c r="R199" s="170">
        <f>ROUND(J199*H199,2)</f>
        <v>0</v>
      </c>
      <c r="S199" s="56"/>
      <c r="T199" s="171">
        <f>S199*H199</f>
        <v>0</v>
      </c>
      <c r="U199" s="171">
        <v>0</v>
      </c>
      <c r="V199" s="171">
        <f>U199*H199</f>
        <v>0</v>
      </c>
      <c r="W199" s="171">
        <v>0</v>
      </c>
      <c r="X199" s="172">
        <f>W199*H199</f>
        <v>0</v>
      </c>
      <c r="Y199" s="31"/>
      <c r="Z199" s="31"/>
      <c r="AA199" s="31"/>
      <c r="AB199" s="31"/>
      <c r="AC199" s="31"/>
      <c r="AD199" s="31"/>
      <c r="AE199" s="31"/>
      <c r="AR199" s="173" t="s">
        <v>142</v>
      </c>
      <c r="AT199" s="173" t="s">
        <v>138</v>
      </c>
      <c r="AU199" s="173" t="s">
        <v>86</v>
      </c>
      <c r="AY199" s="17" t="s">
        <v>137</v>
      </c>
      <c r="BE199" s="174">
        <f>IF(O199="základní",K199,0)</f>
        <v>0</v>
      </c>
      <c r="BF199" s="174">
        <f>IF(O199="snížená",K199,0)</f>
        <v>0</v>
      </c>
      <c r="BG199" s="174">
        <f>IF(O199="zákl. přenesená",K199,0)</f>
        <v>0</v>
      </c>
      <c r="BH199" s="174">
        <f>IF(O199="sníž. přenesená",K199,0)</f>
        <v>0</v>
      </c>
      <c r="BI199" s="174">
        <f>IF(O199="nulová",K199,0)</f>
        <v>0</v>
      </c>
      <c r="BJ199" s="17" t="s">
        <v>86</v>
      </c>
      <c r="BK199" s="174">
        <f>ROUND(P199*H199,2)</f>
        <v>0</v>
      </c>
      <c r="BL199" s="17" t="s">
        <v>142</v>
      </c>
      <c r="BM199" s="173" t="s">
        <v>212</v>
      </c>
    </row>
    <row r="200" spans="1:65" s="2" customFormat="1">
      <c r="A200" s="31"/>
      <c r="B200" s="32"/>
      <c r="C200" s="31"/>
      <c r="D200" s="175" t="s">
        <v>144</v>
      </c>
      <c r="E200" s="31"/>
      <c r="F200" s="176" t="s">
        <v>211</v>
      </c>
      <c r="G200" s="31"/>
      <c r="H200" s="31"/>
      <c r="I200" s="95"/>
      <c r="J200" s="95"/>
      <c r="K200" s="31"/>
      <c r="L200" s="31"/>
      <c r="M200" s="32"/>
      <c r="N200" s="177"/>
      <c r="O200" s="178"/>
      <c r="P200" s="56"/>
      <c r="Q200" s="56"/>
      <c r="R200" s="56"/>
      <c r="S200" s="56"/>
      <c r="T200" s="56"/>
      <c r="U200" s="56"/>
      <c r="V200" s="56"/>
      <c r="W200" s="56"/>
      <c r="X200" s="57"/>
      <c r="Y200" s="31"/>
      <c r="Z200" s="31"/>
      <c r="AA200" s="31"/>
      <c r="AB200" s="31"/>
      <c r="AC200" s="31"/>
      <c r="AD200" s="31"/>
      <c r="AE200" s="31"/>
      <c r="AT200" s="17" t="s">
        <v>144</v>
      </c>
      <c r="AU200" s="17" t="s">
        <v>86</v>
      </c>
    </row>
    <row r="201" spans="1:65" s="12" customFormat="1">
      <c r="B201" s="179"/>
      <c r="D201" s="175" t="s">
        <v>145</v>
      </c>
      <c r="E201" s="180" t="s">
        <v>1</v>
      </c>
      <c r="F201" s="181" t="s">
        <v>146</v>
      </c>
      <c r="H201" s="180" t="s">
        <v>1</v>
      </c>
      <c r="I201" s="182"/>
      <c r="J201" s="182"/>
      <c r="M201" s="179"/>
      <c r="N201" s="183"/>
      <c r="O201" s="184"/>
      <c r="P201" s="184"/>
      <c r="Q201" s="184"/>
      <c r="R201" s="184"/>
      <c r="S201" s="184"/>
      <c r="T201" s="184"/>
      <c r="U201" s="184"/>
      <c r="V201" s="184"/>
      <c r="W201" s="184"/>
      <c r="X201" s="185"/>
      <c r="AT201" s="180" t="s">
        <v>145</v>
      </c>
      <c r="AU201" s="180" t="s">
        <v>86</v>
      </c>
      <c r="AV201" s="12" t="s">
        <v>86</v>
      </c>
      <c r="AW201" s="12" t="s">
        <v>4</v>
      </c>
      <c r="AX201" s="12" t="s">
        <v>78</v>
      </c>
      <c r="AY201" s="180" t="s">
        <v>137</v>
      </c>
    </row>
    <row r="202" spans="1:65" s="13" customFormat="1">
      <c r="B202" s="186"/>
      <c r="D202" s="175" t="s">
        <v>145</v>
      </c>
      <c r="E202" s="187" t="s">
        <v>1</v>
      </c>
      <c r="F202" s="188" t="s">
        <v>183</v>
      </c>
      <c r="H202" s="189">
        <v>10</v>
      </c>
      <c r="I202" s="190"/>
      <c r="J202" s="190"/>
      <c r="M202" s="186"/>
      <c r="N202" s="191"/>
      <c r="O202" s="192"/>
      <c r="P202" s="192"/>
      <c r="Q202" s="192"/>
      <c r="R202" s="192"/>
      <c r="S202" s="192"/>
      <c r="T202" s="192"/>
      <c r="U202" s="192"/>
      <c r="V202" s="192"/>
      <c r="W202" s="192"/>
      <c r="X202" s="193"/>
      <c r="AT202" s="187" t="s">
        <v>145</v>
      </c>
      <c r="AU202" s="187" t="s">
        <v>86</v>
      </c>
      <c r="AV202" s="13" t="s">
        <v>88</v>
      </c>
      <c r="AW202" s="13" t="s">
        <v>4</v>
      </c>
      <c r="AX202" s="13" t="s">
        <v>78</v>
      </c>
      <c r="AY202" s="187" t="s">
        <v>137</v>
      </c>
    </row>
    <row r="203" spans="1:65" s="14" customFormat="1">
      <c r="B203" s="194"/>
      <c r="D203" s="175" t="s">
        <v>145</v>
      </c>
      <c r="E203" s="195" t="s">
        <v>1</v>
      </c>
      <c r="F203" s="196" t="s">
        <v>148</v>
      </c>
      <c r="H203" s="197">
        <v>10</v>
      </c>
      <c r="I203" s="198"/>
      <c r="J203" s="198"/>
      <c r="M203" s="194"/>
      <c r="N203" s="199"/>
      <c r="O203" s="200"/>
      <c r="P203" s="200"/>
      <c r="Q203" s="200"/>
      <c r="R203" s="200"/>
      <c r="S203" s="200"/>
      <c r="T203" s="200"/>
      <c r="U203" s="200"/>
      <c r="V203" s="200"/>
      <c r="W203" s="200"/>
      <c r="X203" s="201"/>
      <c r="AT203" s="195" t="s">
        <v>145</v>
      </c>
      <c r="AU203" s="195" t="s">
        <v>86</v>
      </c>
      <c r="AV203" s="14" t="s">
        <v>142</v>
      </c>
      <c r="AW203" s="14" t="s">
        <v>4</v>
      </c>
      <c r="AX203" s="14" t="s">
        <v>86</v>
      </c>
      <c r="AY203" s="195" t="s">
        <v>137</v>
      </c>
    </row>
    <row r="204" spans="1:65" s="2" customFormat="1" ht="24" customHeight="1">
      <c r="A204" s="31"/>
      <c r="B204" s="159"/>
      <c r="C204" s="160" t="s">
        <v>213</v>
      </c>
      <c r="D204" s="160" t="s">
        <v>138</v>
      </c>
      <c r="E204" s="161" t="s">
        <v>214</v>
      </c>
      <c r="F204" s="162" t="s">
        <v>215</v>
      </c>
      <c r="G204" s="163" t="s">
        <v>141</v>
      </c>
      <c r="H204" s="164">
        <v>4</v>
      </c>
      <c r="I204" s="165"/>
      <c r="J204" s="165"/>
      <c r="K204" s="166">
        <f>ROUND(P204*H204,2)</f>
        <v>0</v>
      </c>
      <c r="L204" s="167"/>
      <c r="M204" s="32"/>
      <c r="N204" s="168" t="s">
        <v>1</v>
      </c>
      <c r="O204" s="169" t="s">
        <v>41</v>
      </c>
      <c r="P204" s="170">
        <f>I204+J204</f>
        <v>0</v>
      </c>
      <c r="Q204" s="170">
        <f>ROUND(I204*H204,2)</f>
        <v>0</v>
      </c>
      <c r="R204" s="170">
        <f>ROUND(J204*H204,2)</f>
        <v>0</v>
      </c>
      <c r="S204" s="56"/>
      <c r="T204" s="171">
        <f>S204*H204</f>
        <v>0</v>
      </c>
      <c r="U204" s="171">
        <v>0</v>
      </c>
      <c r="V204" s="171">
        <f>U204*H204</f>
        <v>0</v>
      </c>
      <c r="W204" s="171">
        <v>0</v>
      </c>
      <c r="X204" s="172">
        <f>W204*H204</f>
        <v>0</v>
      </c>
      <c r="Y204" s="31"/>
      <c r="Z204" s="31"/>
      <c r="AA204" s="31"/>
      <c r="AB204" s="31"/>
      <c r="AC204" s="31"/>
      <c r="AD204" s="31"/>
      <c r="AE204" s="31"/>
      <c r="AR204" s="173" t="s">
        <v>142</v>
      </c>
      <c r="AT204" s="173" t="s">
        <v>138</v>
      </c>
      <c r="AU204" s="173" t="s">
        <v>86</v>
      </c>
      <c r="AY204" s="17" t="s">
        <v>137</v>
      </c>
      <c r="BE204" s="174">
        <f>IF(O204="základní",K204,0)</f>
        <v>0</v>
      </c>
      <c r="BF204" s="174">
        <f>IF(O204="snížená",K204,0)</f>
        <v>0</v>
      </c>
      <c r="BG204" s="174">
        <f>IF(O204="zákl. přenesená",K204,0)</f>
        <v>0</v>
      </c>
      <c r="BH204" s="174">
        <f>IF(O204="sníž. přenesená",K204,0)</f>
        <v>0</v>
      </c>
      <c r="BI204" s="174">
        <f>IF(O204="nulová",K204,0)</f>
        <v>0</v>
      </c>
      <c r="BJ204" s="17" t="s">
        <v>86</v>
      </c>
      <c r="BK204" s="174">
        <f>ROUND(P204*H204,2)</f>
        <v>0</v>
      </c>
      <c r="BL204" s="17" t="s">
        <v>142</v>
      </c>
      <c r="BM204" s="173" t="s">
        <v>216</v>
      </c>
    </row>
    <row r="205" spans="1:65" s="2" customFormat="1">
      <c r="A205" s="31"/>
      <c r="B205" s="32"/>
      <c r="C205" s="31"/>
      <c r="D205" s="175" t="s">
        <v>144</v>
      </c>
      <c r="E205" s="31"/>
      <c r="F205" s="176" t="s">
        <v>215</v>
      </c>
      <c r="G205" s="31"/>
      <c r="H205" s="31"/>
      <c r="I205" s="95"/>
      <c r="J205" s="95"/>
      <c r="K205" s="31"/>
      <c r="L205" s="31"/>
      <c r="M205" s="32"/>
      <c r="N205" s="177"/>
      <c r="O205" s="178"/>
      <c r="P205" s="56"/>
      <c r="Q205" s="56"/>
      <c r="R205" s="56"/>
      <c r="S205" s="56"/>
      <c r="T205" s="56"/>
      <c r="U205" s="56"/>
      <c r="V205" s="56"/>
      <c r="W205" s="56"/>
      <c r="X205" s="57"/>
      <c r="Y205" s="31"/>
      <c r="Z205" s="31"/>
      <c r="AA205" s="31"/>
      <c r="AB205" s="31"/>
      <c r="AC205" s="31"/>
      <c r="AD205" s="31"/>
      <c r="AE205" s="31"/>
      <c r="AT205" s="17" t="s">
        <v>144</v>
      </c>
      <c r="AU205" s="17" t="s">
        <v>86</v>
      </c>
    </row>
    <row r="206" spans="1:65" s="12" customFormat="1" ht="22.5">
      <c r="B206" s="179"/>
      <c r="D206" s="175" t="s">
        <v>145</v>
      </c>
      <c r="E206" s="180" t="s">
        <v>1</v>
      </c>
      <c r="F206" s="181" t="s">
        <v>158</v>
      </c>
      <c r="H206" s="180" t="s">
        <v>1</v>
      </c>
      <c r="I206" s="182"/>
      <c r="J206" s="182"/>
      <c r="M206" s="179"/>
      <c r="N206" s="183"/>
      <c r="O206" s="184"/>
      <c r="P206" s="184"/>
      <c r="Q206" s="184"/>
      <c r="R206" s="184"/>
      <c r="S206" s="184"/>
      <c r="T206" s="184"/>
      <c r="U206" s="184"/>
      <c r="V206" s="184"/>
      <c r="W206" s="184"/>
      <c r="X206" s="185"/>
      <c r="AT206" s="180" t="s">
        <v>145</v>
      </c>
      <c r="AU206" s="180" t="s">
        <v>86</v>
      </c>
      <c r="AV206" s="12" t="s">
        <v>86</v>
      </c>
      <c r="AW206" s="12" t="s">
        <v>4</v>
      </c>
      <c r="AX206" s="12" t="s">
        <v>78</v>
      </c>
      <c r="AY206" s="180" t="s">
        <v>137</v>
      </c>
    </row>
    <row r="207" spans="1:65" s="13" customFormat="1">
      <c r="B207" s="186"/>
      <c r="D207" s="175" t="s">
        <v>145</v>
      </c>
      <c r="E207" s="187" t="s">
        <v>1</v>
      </c>
      <c r="F207" s="188" t="s">
        <v>217</v>
      </c>
      <c r="H207" s="189">
        <v>4</v>
      </c>
      <c r="I207" s="190"/>
      <c r="J207" s="190"/>
      <c r="M207" s="186"/>
      <c r="N207" s="191"/>
      <c r="O207" s="192"/>
      <c r="P207" s="192"/>
      <c r="Q207" s="192"/>
      <c r="R207" s="192"/>
      <c r="S207" s="192"/>
      <c r="T207" s="192"/>
      <c r="U207" s="192"/>
      <c r="V207" s="192"/>
      <c r="W207" s="192"/>
      <c r="X207" s="193"/>
      <c r="AT207" s="187" t="s">
        <v>145</v>
      </c>
      <c r="AU207" s="187" t="s">
        <v>86</v>
      </c>
      <c r="AV207" s="13" t="s">
        <v>88</v>
      </c>
      <c r="AW207" s="13" t="s">
        <v>4</v>
      </c>
      <c r="AX207" s="13" t="s">
        <v>78</v>
      </c>
      <c r="AY207" s="187" t="s">
        <v>137</v>
      </c>
    </row>
    <row r="208" spans="1:65" s="14" customFormat="1">
      <c r="B208" s="194"/>
      <c r="D208" s="175" t="s">
        <v>145</v>
      </c>
      <c r="E208" s="195" t="s">
        <v>1</v>
      </c>
      <c r="F208" s="196" t="s">
        <v>148</v>
      </c>
      <c r="H208" s="197">
        <v>4</v>
      </c>
      <c r="I208" s="198"/>
      <c r="J208" s="198"/>
      <c r="M208" s="194"/>
      <c r="N208" s="199"/>
      <c r="O208" s="200"/>
      <c r="P208" s="200"/>
      <c r="Q208" s="200"/>
      <c r="R208" s="200"/>
      <c r="S208" s="200"/>
      <c r="T208" s="200"/>
      <c r="U208" s="200"/>
      <c r="V208" s="200"/>
      <c r="W208" s="200"/>
      <c r="X208" s="201"/>
      <c r="AT208" s="195" t="s">
        <v>145</v>
      </c>
      <c r="AU208" s="195" t="s">
        <v>86</v>
      </c>
      <c r="AV208" s="14" t="s">
        <v>142</v>
      </c>
      <c r="AW208" s="14" t="s">
        <v>4</v>
      </c>
      <c r="AX208" s="14" t="s">
        <v>86</v>
      </c>
      <c r="AY208" s="195" t="s">
        <v>137</v>
      </c>
    </row>
    <row r="209" spans="1:65" s="2" customFormat="1" ht="16.5" customHeight="1">
      <c r="A209" s="31"/>
      <c r="B209" s="159"/>
      <c r="C209" s="160" t="s">
        <v>151</v>
      </c>
      <c r="D209" s="160" t="s">
        <v>138</v>
      </c>
      <c r="E209" s="161" t="s">
        <v>218</v>
      </c>
      <c r="F209" s="162" t="s">
        <v>219</v>
      </c>
      <c r="G209" s="163" t="s">
        <v>141</v>
      </c>
      <c r="H209" s="164">
        <v>5</v>
      </c>
      <c r="I209" s="165"/>
      <c r="J209" s="165"/>
      <c r="K209" s="166">
        <f>ROUND(P209*H209,2)</f>
        <v>0</v>
      </c>
      <c r="L209" s="167"/>
      <c r="M209" s="32"/>
      <c r="N209" s="168" t="s">
        <v>1</v>
      </c>
      <c r="O209" s="169" t="s">
        <v>41</v>
      </c>
      <c r="P209" s="170">
        <f>I209+J209</f>
        <v>0</v>
      </c>
      <c r="Q209" s="170">
        <f>ROUND(I209*H209,2)</f>
        <v>0</v>
      </c>
      <c r="R209" s="170">
        <f>ROUND(J209*H209,2)</f>
        <v>0</v>
      </c>
      <c r="S209" s="56"/>
      <c r="T209" s="171">
        <f>S209*H209</f>
        <v>0</v>
      </c>
      <c r="U209" s="171">
        <v>0</v>
      </c>
      <c r="V209" s="171">
        <f>U209*H209</f>
        <v>0</v>
      </c>
      <c r="W209" s="171">
        <v>0</v>
      </c>
      <c r="X209" s="172">
        <f>W209*H209</f>
        <v>0</v>
      </c>
      <c r="Y209" s="31"/>
      <c r="Z209" s="31"/>
      <c r="AA209" s="31"/>
      <c r="AB209" s="31"/>
      <c r="AC209" s="31"/>
      <c r="AD209" s="31"/>
      <c r="AE209" s="31"/>
      <c r="AR209" s="173" t="s">
        <v>142</v>
      </c>
      <c r="AT209" s="173" t="s">
        <v>138</v>
      </c>
      <c r="AU209" s="173" t="s">
        <v>86</v>
      </c>
      <c r="AY209" s="17" t="s">
        <v>137</v>
      </c>
      <c r="BE209" s="174">
        <f>IF(O209="základní",K209,0)</f>
        <v>0</v>
      </c>
      <c r="BF209" s="174">
        <f>IF(O209="snížená",K209,0)</f>
        <v>0</v>
      </c>
      <c r="BG209" s="174">
        <f>IF(O209="zákl. přenesená",K209,0)</f>
        <v>0</v>
      </c>
      <c r="BH209" s="174">
        <f>IF(O209="sníž. přenesená",K209,0)</f>
        <v>0</v>
      </c>
      <c r="BI209" s="174">
        <f>IF(O209="nulová",K209,0)</f>
        <v>0</v>
      </c>
      <c r="BJ209" s="17" t="s">
        <v>86</v>
      </c>
      <c r="BK209" s="174">
        <f>ROUND(P209*H209,2)</f>
        <v>0</v>
      </c>
      <c r="BL209" s="17" t="s">
        <v>142</v>
      </c>
      <c r="BM209" s="173" t="s">
        <v>220</v>
      </c>
    </row>
    <row r="210" spans="1:65" s="2" customFormat="1">
      <c r="A210" s="31"/>
      <c r="B210" s="32"/>
      <c r="C210" s="31"/>
      <c r="D210" s="175" t="s">
        <v>144</v>
      </c>
      <c r="E210" s="31"/>
      <c r="F210" s="176" t="s">
        <v>219</v>
      </c>
      <c r="G210" s="31"/>
      <c r="H210" s="31"/>
      <c r="I210" s="95"/>
      <c r="J210" s="95"/>
      <c r="K210" s="31"/>
      <c r="L210" s="31"/>
      <c r="M210" s="32"/>
      <c r="N210" s="177"/>
      <c r="O210" s="178"/>
      <c r="P210" s="56"/>
      <c r="Q210" s="56"/>
      <c r="R210" s="56"/>
      <c r="S210" s="56"/>
      <c r="T210" s="56"/>
      <c r="U210" s="56"/>
      <c r="V210" s="56"/>
      <c r="W210" s="56"/>
      <c r="X210" s="57"/>
      <c r="Y210" s="31"/>
      <c r="Z210" s="31"/>
      <c r="AA210" s="31"/>
      <c r="AB210" s="31"/>
      <c r="AC210" s="31"/>
      <c r="AD210" s="31"/>
      <c r="AE210" s="31"/>
      <c r="AT210" s="17" t="s">
        <v>144</v>
      </c>
      <c r="AU210" s="17" t="s">
        <v>86</v>
      </c>
    </row>
    <row r="211" spans="1:65" s="2" customFormat="1" ht="36" customHeight="1">
      <c r="A211" s="31"/>
      <c r="B211" s="159"/>
      <c r="C211" s="160" t="s">
        <v>221</v>
      </c>
      <c r="D211" s="160" t="s">
        <v>138</v>
      </c>
      <c r="E211" s="161" t="s">
        <v>222</v>
      </c>
      <c r="F211" s="162" t="s">
        <v>223</v>
      </c>
      <c r="G211" s="163" t="s">
        <v>141</v>
      </c>
      <c r="H211" s="164">
        <v>10</v>
      </c>
      <c r="I211" s="165"/>
      <c r="J211" s="165"/>
      <c r="K211" s="166">
        <f>ROUND(P211*H211,2)</f>
        <v>0</v>
      </c>
      <c r="L211" s="167"/>
      <c r="M211" s="32"/>
      <c r="N211" s="168" t="s">
        <v>1</v>
      </c>
      <c r="O211" s="169" t="s">
        <v>41</v>
      </c>
      <c r="P211" s="170">
        <f>I211+J211</f>
        <v>0</v>
      </c>
      <c r="Q211" s="170">
        <f>ROUND(I211*H211,2)</f>
        <v>0</v>
      </c>
      <c r="R211" s="170">
        <f>ROUND(J211*H211,2)</f>
        <v>0</v>
      </c>
      <c r="S211" s="56"/>
      <c r="T211" s="171">
        <f>S211*H211</f>
        <v>0</v>
      </c>
      <c r="U211" s="171">
        <v>0</v>
      </c>
      <c r="V211" s="171">
        <f>U211*H211</f>
        <v>0</v>
      </c>
      <c r="W211" s="171">
        <v>0</v>
      </c>
      <c r="X211" s="172">
        <f>W211*H211</f>
        <v>0</v>
      </c>
      <c r="Y211" s="31"/>
      <c r="Z211" s="31"/>
      <c r="AA211" s="31"/>
      <c r="AB211" s="31"/>
      <c r="AC211" s="31"/>
      <c r="AD211" s="31"/>
      <c r="AE211" s="31"/>
      <c r="AR211" s="173" t="s">
        <v>142</v>
      </c>
      <c r="AT211" s="173" t="s">
        <v>138</v>
      </c>
      <c r="AU211" s="173" t="s">
        <v>86</v>
      </c>
      <c r="AY211" s="17" t="s">
        <v>137</v>
      </c>
      <c r="BE211" s="174">
        <f>IF(O211="základní",K211,0)</f>
        <v>0</v>
      </c>
      <c r="BF211" s="174">
        <f>IF(O211="snížená",K211,0)</f>
        <v>0</v>
      </c>
      <c r="BG211" s="174">
        <f>IF(O211="zákl. přenesená",K211,0)</f>
        <v>0</v>
      </c>
      <c r="BH211" s="174">
        <f>IF(O211="sníž. přenesená",K211,0)</f>
        <v>0</v>
      </c>
      <c r="BI211" s="174">
        <f>IF(O211="nulová",K211,0)</f>
        <v>0</v>
      </c>
      <c r="BJ211" s="17" t="s">
        <v>86</v>
      </c>
      <c r="BK211" s="174">
        <f>ROUND(P211*H211,2)</f>
        <v>0</v>
      </c>
      <c r="BL211" s="17" t="s">
        <v>142</v>
      </c>
      <c r="BM211" s="173" t="s">
        <v>224</v>
      </c>
    </row>
    <row r="212" spans="1:65" s="2" customFormat="1" ht="19.5">
      <c r="A212" s="31"/>
      <c r="B212" s="32"/>
      <c r="C212" s="31"/>
      <c r="D212" s="175" t="s">
        <v>144</v>
      </c>
      <c r="E212" s="31"/>
      <c r="F212" s="176" t="s">
        <v>223</v>
      </c>
      <c r="G212" s="31"/>
      <c r="H212" s="31"/>
      <c r="I212" s="95"/>
      <c r="J212" s="95"/>
      <c r="K212" s="31"/>
      <c r="L212" s="31"/>
      <c r="M212" s="32"/>
      <c r="N212" s="177"/>
      <c r="O212" s="178"/>
      <c r="P212" s="56"/>
      <c r="Q212" s="56"/>
      <c r="R212" s="56"/>
      <c r="S212" s="56"/>
      <c r="T212" s="56"/>
      <c r="U212" s="56"/>
      <c r="V212" s="56"/>
      <c r="W212" s="56"/>
      <c r="X212" s="57"/>
      <c r="Y212" s="31"/>
      <c r="Z212" s="31"/>
      <c r="AA212" s="31"/>
      <c r="AB212" s="31"/>
      <c r="AC212" s="31"/>
      <c r="AD212" s="31"/>
      <c r="AE212" s="31"/>
      <c r="AT212" s="17" t="s">
        <v>144</v>
      </c>
      <c r="AU212" s="17" t="s">
        <v>86</v>
      </c>
    </row>
    <row r="213" spans="1:65" s="12" customFormat="1" ht="22.5">
      <c r="B213" s="179"/>
      <c r="D213" s="175" t="s">
        <v>145</v>
      </c>
      <c r="E213" s="180" t="s">
        <v>1</v>
      </c>
      <c r="F213" s="181" t="s">
        <v>152</v>
      </c>
      <c r="H213" s="180" t="s">
        <v>1</v>
      </c>
      <c r="I213" s="182"/>
      <c r="J213" s="182"/>
      <c r="M213" s="179"/>
      <c r="N213" s="183"/>
      <c r="O213" s="184"/>
      <c r="P213" s="184"/>
      <c r="Q213" s="184"/>
      <c r="R213" s="184"/>
      <c r="S213" s="184"/>
      <c r="T213" s="184"/>
      <c r="U213" s="184"/>
      <c r="V213" s="184"/>
      <c r="W213" s="184"/>
      <c r="X213" s="185"/>
      <c r="AT213" s="180" t="s">
        <v>145</v>
      </c>
      <c r="AU213" s="180" t="s">
        <v>86</v>
      </c>
      <c r="AV213" s="12" t="s">
        <v>86</v>
      </c>
      <c r="AW213" s="12" t="s">
        <v>4</v>
      </c>
      <c r="AX213" s="12" t="s">
        <v>78</v>
      </c>
      <c r="AY213" s="180" t="s">
        <v>137</v>
      </c>
    </row>
    <row r="214" spans="1:65" s="13" customFormat="1">
      <c r="B214" s="186"/>
      <c r="D214" s="175" t="s">
        <v>145</v>
      </c>
      <c r="E214" s="187" t="s">
        <v>1</v>
      </c>
      <c r="F214" s="188" t="s">
        <v>225</v>
      </c>
      <c r="H214" s="189">
        <v>10</v>
      </c>
      <c r="I214" s="190"/>
      <c r="J214" s="190"/>
      <c r="M214" s="186"/>
      <c r="N214" s="191"/>
      <c r="O214" s="192"/>
      <c r="P214" s="192"/>
      <c r="Q214" s="192"/>
      <c r="R214" s="192"/>
      <c r="S214" s="192"/>
      <c r="T214" s="192"/>
      <c r="U214" s="192"/>
      <c r="V214" s="192"/>
      <c r="W214" s="192"/>
      <c r="X214" s="193"/>
      <c r="AT214" s="187" t="s">
        <v>145</v>
      </c>
      <c r="AU214" s="187" t="s">
        <v>86</v>
      </c>
      <c r="AV214" s="13" t="s">
        <v>88</v>
      </c>
      <c r="AW214" s="13" t="s">
        <v>4</v>
      </c>
      <c r="AX214" s="13" t="s">
        <v>78</v>
      </c>
      <c r="AY214" s="187" t="s">
        <v>137</v>
      </c>
    </row>
    <row r="215" spans="1:65" s="14" customFormat="1">
      <c r="B215" s="194"/>
      <c r="D215" s="175" t="s">
        <v>145</v>
      </c>
      <c r="E215" s="195" t="s">
        <v>1</v>
      </c>
      <c r="F215" s="196" t="s">
        <v>148</v>
      </c>
      <c r="H215" s="197">
        <v>10</v>
      </c>
      <c r="I215" s="198"/>
      <c r="J215" s="198"/>
      <c r="M215" s="194"/>
      <c r="N215" s="199"/>
      <c r="O215" s="200"/>
      <c r="P215" s="200"/>
      <c r="Q215" s="200"/>
      <c r="R215" s="200"/>
      <c r="S215" s="200"/>
      <c r="T215" s="200"/>
      <c r="U215" s="200"/>
      <c r="V215" s="200"/>
      <c r="W215" s="200"/>
      <c r="X215" s="201"/>
      <c r="AT215" s="195" t="s">
        <v>145</v>
      </c>
      <c r="AU215" s="195" t="s">
        <v>86</v>
      </c>
      <c r="AV215" s="14" t="s">
        <v>142</v>
      </c>
      <c r="AW215" s="14" t="s">
        <v>4</v>
      </c>
      <c r="AX215" s="14" t="s">
        <v>86</v>
      </c>
      <c r="AY215" s="195" t="s">
        <v>137</v>
      </c>
    </row>
    <row r="216" spans="1:65" s="2" customFormat="1" ht="36" customHeight="1">
      <c r="A216" s="31"/>
      <c r="B216" s="159"/>
      <c r="C216" s="160" t="s">
        <v>157</v>
      </c>
      <c r="D216" s="160" t="s">
        <v>138</v>
      </c>
      <c r="E216" s="161" t="s">
        <v>226</v>
      </c>
      <c r="F216" s="162" t="s">
        <v>227</v>
      </c>
      <c r="G216" s="163" t="s">
        <v>141</v>
      </c>
      <c r="H216" s="164">
        <v>1</v>
      </c>
      <c r="I216" s="165"/>
      <c r="J216" s="165"/>
      <c r="K216" s="166">
        <f>ROUND(P216*H216,2)</f>
        <v>0</v>
      </c>
      <c r="L216" s="167"/>
      <c r="M216" s="32"/>
      <c r="N216" s="168" t="s">
        <v>1</v>
      </c>
      <c r="O216" s="169" t="s">
        <v>41</v>
      </c>
      <c r="P216" s="170">
        <f>I216+J216</f>
        <v>0</v>
      </c>
      <c r="Q216" s="170">
        <f>ROUND(I216*H216,2)</f>
        <v>0</v>
      </c>
      <c r="R216" s="170">
        <f>ROUND(J216*H216,2)</f>
        <v>0</v>
      </c>
      <c r="S216" s="56"/>
      <c r="T216" s="171">
        <f>S216*H216</f>
        <v>0</v>
      </c>
      <c r="U216" s="171">
        <v>0</v>
      </c>
      <c r="V216" s="171">
        <f>U216*H216</f>
        <v>0</v>
      </c>
      <c r="W216" s="171">
        <v>0</v>
      </c>
      <c r="X216" s="172">
        <f>W216*H216</f>
        <v>0</v>
      </c>
      <c r="Y216" s="31"/>
      <c r="Z216" s="31"/>
      <c r="AA216" s="31"/>
      <c r="AB216" s="31"/>
      <c r="AC216" s="31"/>
      <c r="AD216" s="31"/>
      <c r="AE216" s="31"/>
      <c r="AR216" s="173" t="s">
        <v>142</v>
      </c>
      <c r="AT216" s="173" t="s">
        <v>138</v>
      </c>
      <c r="AU216" s="173" t="s">
        <v>86</v>
      </c>
      <c r="AY216" s="17" t="s">
        <v>137</v>
      </c>
      <c r="BE216" s="174">
        <f>IF(O216="základní",K216,0)</f>
        <v>0</v>
      </c>
      <c r="BF216" s="174">
        <f>IF(O216="snížená",K216,0)</f>
        <v>0</v>
      </c>
      <c r="BG216" s="174">
        <f>IF(O216="zákl. přenesená",K216,0)</f>
        <v>0</v>
      </c>
      <c r="BH216" s="174">
        <f>IF(O216="sníž. přenesená",K216,0)</f>
        <v>0</v>
      </c>
      <c r="BI216" s="174">
        <f>IF(O216="nulová",K216,0)</f>
        <v>0</v>
      </c>
      <c r="BJ216" s="17" t="s">
        <v>86</v>
      </c>
      <c r="BK216" s="174">
        <f>ROUND(P216*H216,2)</f>
        <v>0</v>
      </c>
      <c r="BL216" s="17" t="s">
        <v>142</v>
      </c>
      <c r="BM216" s="173" t="s">
        <v>228</v>
      </c>
    </row>
    <row r="217" spans="1:65" s="2" customFormat="1" ht="29.25">
      <c r="A217" s="31"/>
      <c r="B217" s="32"/>
      <c r="C217" s="31"/>
      <c r="D217" s="175" t="s">
        <v>144</v>
      </c>
      <c r="E217" s="31"/>
      <c r="F217" s="176" t="s">
        <v>227</v>
      </c>
      <c r="G217" s="31"/>
      <c r="H217" s="31"/>
      <c r="I217" s="95"/>
      <c r="J217" s="95"/>
      <c r="K217" s="31"/>
      <c r="L217" s="31"/>
      <c r="M217" s="32"/>
      <c r="N217" s="177"/>
      <c r="O217" s="178"/>
      <c r="P217" s="56"/>
      <c r="Q217" s="56"/>
      <c r="R217" s="56"/>
      <c r="S217" s="56"/>
      <c r="T217" s="56"/>
      <c r="U217" s="56"/>
      <c r="V217" s="56"/>
      <c r="W217" s="56"/>
      <c r="X217" s="57"/>
      <c r="Y217" s="31"/>
      <c r="Z217" s="31"/>
      <c r="AA217" s="31"/>
      <c r="AB217" s="31"/>
      <c r="AC217" s="31"/>
      <c r="AD217" s="31"/>
      <c r="AE217" s="31"/>
      <c r="AT217" s="17" t="s">
        <v>144</v>
      </c>
      <c r="AU217" s="17" t="s">
        <v>86</v>
      </c>
    </row>
    <row r="218" spans="1:65" s="12" customFormat="1">
      <c r="B218" s="179"/>
      <c r="D218" s="175" t="s">
        <v>145</v>
      </c>
      <c r="E218" s="180" t="s">
        <v>1</v>
      </c>
      <c r="F218" s="181" t="s">
        <v>195</v>
      </c>
      <c r="H218" s="180" t="s">
        <v>1</v>
      </c>
      <c r="I218" s="182"/>
      <c r="J218" s="182"/>
      <c r="M218" s="179"/>
      <c r="N218" s="183"/>
      <c r="O218" s="184"/>
      <c r="P218" s="184"/>
      <c r="Q218" s="184"/>
      <c r="R218" s="184"/>
      <c r="S218" s="184"/>
      <c r="T218" s="184"/>
      <c r="U218" s="184"/>
      <c r="V218" s="184"/>
      <c r="W218" s="184"/>
      <c r="X218" s="185"/>
      <c r="AT218" s="180" t="s">
        <v>145</v>
      </c>
      <c r="AU218" s="180" t="s">
        <v>86</v>
      </c>
      <c r="AV218" s="12" t="s">
        <v>86</v>
      </c>
      <c r="AW218" s="12" t="s">
        <v>4</v>
      </c>
      <c r="AX218" s="12" t="s">
        <v>78</v>
      </c>
      <c r="AY218" s="180" t="s">
        <v>137</v>
      </c>
    </row>
    <row r="219" spans="1:65" s="13" customFormat="1">
      <c r="B219" s="186"/>
      <c r="D219" s="175" t="s">
        <v>145</v>
      </c>
      <c r="E219" s="187" t="s">
        <v>1</v>
      </c>
      <c r="F219" s="188" t="s">
        <v>86</v>
      </c>
      <c r="H219" s="189">
        <v>1</v>
      </c>
      <c r="I219" s="190"/>
      <c r="J219" s="190"/>
      <c r="M219" s="186"/>
      <c r="N219" s="191"/>
      <c r="O219" s="192"/>
      <c r="P219" s="192"/>
      <c r="Q219" s="192"/>
      <c r="R219" s="192"/>
      <c r="S219" s="192"/>
      <c r="T219" s="192"/>
      <c r="U219" s="192"/>
      <c r="V219" s="192"/>
      <c r="W219" s="192"/>
      <c r="X219" s="193"/>
      <c r="AT219" s="187" t="s">
        <v>145</v>
      </c>
      <c r="AU219" s="187" t="s">
        <v>86</v>
      </c>
      <c r="AV219" s="13" t="s">
        <v>88</v>
      </c>
      <c r="AW219" s="13" t="s">
        <v>4</v>
      </c>
      <c r="AX219" s="13" t="s">
        <v>78</v>
      </c>
      <c r="AY219" s="187" t="s">
        <v>137</v>
      </c>
    </row>
    <row r="220" spans="1:65" s="14" customFormat="1">
      <c r="B220" s="194"/>
      <c r="D220" s="175" t="s">
        <v>145</v>
      </c>
      <c r="E220" s="195" t="s">
        <v>1</v>
      </c>
      <c r="F220" s="196" t="s">
        <v>148</v>
      </c>
      <c r="H220" s="197">
        <v>1</v>
      </c>
      <c r="I220" s="198"/>
      <c r="J220" s="198"/>
      <c r="M220" s="194"/>
      <c r="N220" s="199"/>
      <c r="O220" s="200"/>
      <c r="P220" s="200"/>
      <c r="Q220" s="200"/>
      <c r="R220" s="200"/>
      <c r="S220" s="200"/>
      <c r="T220" s="200"/>
      <c r="U220" s="200"/>
      <c r="V220" s="200"/>
      <c r="W220" s="200"/>
      <c r="X220" s="201"/>
      <c r="AT220" s="195" t="s">
        <v>145</v>
      </c>
      <c r="AU220" s="195" t="s">
        <v>86</v>
      </c>
      <c r="AV220" s="14" t="s">
        <v>142</v>
      </c>
      <c r="AW220" s="14" t="s">
        <v>4</v>
      </c>
      <c r="AX220" s="14" t="s">
        <v>86</v>
      </c>
      <c r="AY220" s="195" t="s">
        <v>137</v>
      </c>
    </row>
    <row r="221" spans="1:65" s="2" customFormat="1" ht="48" customHeight="1">
      <c r="A221" s="31"/>
      <c r="B221" s="159"/>
      <c r="C221" s="160" t="s">
        <v>8</v>
      </c>
      <c r="D221" s="160" t="s">
        <v>138</v>
      </c>
      <c r="E221" s="161" t="s">
        <v>229</v>
      </c>
      <c r="F221" s="162" t="s">
        <v>230</v>
      </c>
      <c r="G221" s="163" t="s">
        <v>141</v>
      </c>
      <c r="H221" s="164">
        <v>4</v>
      </c>
      <c r="I221" s="165"/>
      <c r="J221" s="165"/>
      <c r="K221" s="166">
        <f>ROUND(P221*H221,2)</f>
        <v>0</v>
      </c>
      <c r="L221" s="167"/>
      <c r="M221" s="32"/>
      <c r="N221" s="168" t="s">
        <v>1</v>
      </c>
      <c r="O221" s="169" t="s">
        <v>41</v>
      </c>
      <c r="P221" s="170">
        <f>I221+J221</f>
        <v>0</v>
      </c>
      <c r="Q221" s="170">
        <f>ROUND(I221*H221,2)</f>
        <v>0</v>
      </c>
      <c r="R221" s="170">
        <f>ROUND(J221*H221,2)</f>
        <v>0</v>
      </c>
      <c r="S221" s="56"/>
      <c r="T221" s="171">
        <f>S221*H221</f>
        <v>0</v>
      </c>
      <c r="U221" s="171">
        <v>0</v>
      </c>
      <c r="V221" s="171">
        <f>U221*H221</f>
        <v>0</v>
      </c>
      <c r="W221" s="171">
        <v>0</v>
      </c>
      <c r="X221" s="172">
        <f>W221*H221</f>
        <v>0</v>
      </c>
      <c r="Y221" s="31"/>
      <c r="Z221" s="31"/>
      <c r="AA221" s="31"/>
      <c r="AB221" s="31"/>
      <c r="AC221" s="31"/>
      <c r="AD221" s="31"/>
      <c r="AE221" s="31"/>
      <c r="AR221" s="173" t="s">
        <v>142</v>
      </c>
      <c r="AT221" s="173" t="s">
        <v>138</v>
      </c>
      <c r="AU221" s="173" t="s">
        <v>86</v>
      </c>
      <c r="AY221" s="17" t="s">
        <v>137</v>
      </c>
      <c r="BE221" s="174">
        <f>IF(O221="základní",K221,0)</f>
        <v>0</v>
      </c>
      <c r="BF221" s="174">
        <f>IF(O221="snížená",K221,0)</f>
        <v>0</v>
      </c>
      <c r="BG221" s="174">
        <f>IF(O221="zákl. přenesená",K221,0)</f>
        <v>0</v>
      </c>
      <c r="BH221" s="174">
        <f>IF(O221="sníž. přenesená",K221,0)</f>
        <v>0</v>
      </c>
      <c r="BI221" s="174">
        <f>IF(O221="nulová",K221,0)</f>
        <v>0</v>
      </c>
      <c r="BJ221" s="17" t="s">
        <v>86</v>
      </c>
      <c r="BK221" s="174">
        <f>ROUND(P221*H221,2)</f>
        <v>0</v>
      </c>
      <c r="BL221" s="17" t="s">
        <v>142</v>
      </c>
      <c r="BM221" s="173" t="s">
        <v>231</v>
      </c>
    </row>
    <row r="222" spans="1:65" s="2" customFormat="1" ht="29.25">
      <c r="A222" s="31"/>
      <c r="B222" s="32"/>
      <c r="C222" s="31"/>
      <c r="D222" s="175" t="s">
        <v>144</v>
      </c>
      <c r="E222" s="31"/>
      <c r="F222" s="176" t="s">
        <v>230</v>
      </c>
      <c r="G222" s="31"/>
      <c r="H222" s="31"/>
      <c r="I222" s="95"/>
      <c r="J222" s="95"/>
      <c r="K222" s="31"/>
      <c r="L222" s="31"/>
      <c r="M222" s="32"/>
      <c r="N222" s="177"/>
      <c r="O222" s="178"/>
      <c r="P222" s="56"/>
      <c r="Q222" s="56"/>
      <c r="R222" s="56"/>
      <c r="S222" s="56"/>
      <c r="T222" s="56"/>
      <c r="U222" s="56"/>
      <c r="V222" s="56"/>
      <c r="W222" s="56"/>
      <c r="X222" s="57"/>
      <c r="Y222" s="31"/>
      <c r="Z222" s="31"/>
      <c r="AA222" s="31"/>
      <c r="AB222" s="31"/>
      <c r="AC222" s="31"/>
      <c r="AD222" s="31"/>
      <c r="AE222" s="31"/>
      <c r="AT222" s="17" t="s">
        <v>144</v>
      </c>
      <c r="AU222" s="17" t="s">
        <v>86</v>
      </c>
    </row>
    <row r="223" spans="1:65" s="12" customFormat="1">
      <c r="B223" s="179"/>
      <c r="D223" s="175" t="s">
        <v>145</v>
      </c>
      <c r="E223" s="180" t="s">
        <v>1</v>
      </c>
      <c r="F223" s="181" t="s">
        <v>146</v>
      </c>
      <c r="H223" s="180" t="s">
        <v>1</v>
      </c>
      <c r="I223" s="182"/>
      <c r="J223" s="182"/>
      <c r="M223" s="179"/>
      <c r="N223" s="183"/>
      <c r="O223" s="184"/>
      <c r="P223" s="184"/>
      <c r="Q223" s="184"/>
      <c r="R223" s="184"/>
      <c r="S223" s="184"/>
      <c r="T223" s="184"/>
      <c r="U223" s="184"/>
      <c r="V223" s="184"/>
      <c r="W223" s="184"/>
      <c r="X223" s="185"/>
      <c r="AT223" s="180" t="s">
        <v>145</v>
      </c>
      <c r="AU223" s="180" t="s">
        <v>86</v>
      </c>
      <c r="AV223" s="12" t="s">
        <v>86</v>
      </c>
      <c r="AW223" s="12" t="s">
        <v>4</v>
      </c>
      <c r="AX223" s="12" t="s">
        <v>78</v>
      </c>
      <c r="AY223" s="180" t="s">
        <v>137</v>
      </c>
    </row>
    <row r="224" spans="1:65" s="13" customFormat="1">
      <c r="B224" s="186"/>
      <c r="D224" s="175" t="s">
        <v>145</v>
      </c>
      <c r="E224" s="187" t="s">
        <v>1</v>
      </c>
      <c r="F224" s="188" t="s">
        <v>142</v>
      </c>
      <c r="H224" s="189">
        <v>4</v>
      </c>
      <c r="I224" s="190"/>
      <c r="J224" s="190"/>
      <c r="M224" s="186"/>
      <c r="N224" s="191"/>
      <c r="O224" s="192"/>
      <c r="P224" s="192"/>
      <c r="Q224" s="192"/>
      <c r="R224" s="192"/>
      <c r="S224" s="192"/>
      <c r="T224" s="192"/>
      <c r="U224" s="192"/>
      <c r="V224" s="192"/>
      <c r="W224" s="192"/>
      <c r="X224" s="193"/>
      <c r="AT224" s="187" t="s">
        <v>145</v>
      </c>
      <c r="AU224" s="187" t="s">
        <v>86</v>
      </c>
      <c r="AV224" s="13" t="s">
        <v>88</v>
      </c>
      <c r="AW224" s="13" t="s">
        <v>4</v>
      </c>
      <c r="AX224" s="13" t="s">
        <v>78</v>
      </c>
      <c r="AY224" s="187" t="s">
        <v>137</v>
      </c>
    </row>
    <row r="225" spans="1:65" s="14" customFormat="1">
      <c r="B225" s="194"/>
      <c r="D225" s="175" t="s">
        <v>145</v>
      </c>
      <c r="E225" s="195" t="s">
        <v>1</v>
      </c>
      <c r="F225" s="196" t="s">
        <v>148</v>
      </c>
      <c r="H225" s="197">
        <v>4</v>
      </c>
      <c r="I225" s="198"/>
      <c r="J225" s="198"/>
      <c r="M225" s="194"/>
      <c r="N225" s="199"/>
      <c r="O225" s="200"/>
      <c r="P225" s="200"/>
      <c r="Q225" s="200"/>
      <c r="R225" s="200"/>
      <c r="S225" s="200"/>
      <c r="T225" s="200"/>
      <c r="U225" s="200"/>
      <c r="V225" s="200"/>
      <c r="W225" s="200"/>
      <c r="X225" s="201"/>
      <c r="AT225" s="195" t="s">
        <v>145</v>
      </c>
      <c r="AU225" s="195" t="s">
        <v>86</v>
      </c>
      <c r="AV225" s="14" t="s">
        <v>142</v>
      </c>
      <c r="AW225" s="14" t="s">
        <v>4</v>
      </c>
      <c r="AX225" s="14" t="s">
        <v>86</v>
      </c>
      <c r="AY225" s="195" t="s">
        <v>137</v>
      </c>
    </row>
    <row r="226" spans="1:65" s="2" customFormat="1" ht="36" customHeight="1">
      <c r="A226" s="31"/>
      <c r="B226" s="159"/>
      <c r="C226" s="160" t="s">
        <v>163</v>
      </c>
      <c r="D226" s="160" t="s">
        <v>138</v>
      </c>
      <c r="E226" s="161" t="s">
        <v>232</v>
      </c>
      <c r="F226" s="162" t="s">
        <v>233</v>
      </c>
      <c r="G226" s="163" t="s">
        <v>141</v>
      </c>
      <c r="H226" s="164">
        <v>2</v>
      </c>
      <c r="I226" s="165"/>
      <c r="J226" s="165"/>
      <c r="K226" s="166">
        <f>ROUND(P226*H226,2)</f>
        <v>0</v>
      </c>
      <c r="L226" s="167"/>
      <c r="M226" s="32"/>
      <c r="N226" s="168" t="s">
        <v>1</v>
      </c>
      <c r="O226" s="169" t="s">
        <v>41</v>
      </c>
      <c r="P226" s="170">
        <f>I226+J226</f>
        <v>0</v>
      </c>
      <c r="Q226" s="170">
        <f>ROUND(I226*H226,2)</f>
        <v>0</v>
      </c>
      <c r="R226" s="170">
        <f>ROUND(J226*H226,2)</f>
        <v>0</v>
      </c>
      <c r="S226" s="56"/>
      <c r="T226" s="171">
        <f>S226*H226</f>
        <v>0</v>
      </c>
      <c r="U226" s="171">
        <v>0</v>
      </c>
      <c r="V226" s="171">
        <f>U226*H226</f>
        <v>0</v>
      </c>
      <c r="W226" s="171">
        <v>0</v>
      </c>
      <c r="X226" s="172">
        <f>W226*H226</f>
        <v>0</v>
      </c>
      <c r="Y226" s="31"/>
      <c r="Z226" s="31"/>
      <c r="AA226" s="31"/>
      <c r="AB226" s="31"/>
      <c r="AC226" s="31"/>
      <c r="AD226" s="31"/>
      <c r="AE226" s="31"/>
      <c r="AR226" s="173" t="s">
        <v>142</v>
      </c>
      <c r="AT226" s="173" t="s">
        <v>138</v>
      </c>
      <c r="AU226" s="173" t="s">
        <v>86</v>
      </c>
      <c r="AY226" s="17" t="s">
        <v>137</v>
      </c>
      <c r="BE226" s="174">
        <f>IF(O226="základní",K226,0)</f>
        <v>0</v>
      </c>
      <c r="BF226" s="174">
        <f>IF(O226="snížená",K226,0)</f>
        <v>0</v>
      </c>
      <c r="BG226" s="174">
        <f>IF(O226="zákl. přenesená",K226,0)</f>
        <v>0</v>
      </c>
      <c r="BH226" s="174">
        <f>IF(O226="sníž. přenesená",K226,0)</f>
        <v>0</v>
      </c>
      <c r="BI226" s="174">
        <f>IF(O226="nulová",K226,0)</f>
        <v>0</v>
      </c>
      <c r="BJ226" s="17" t="s">
        <v>86</v>
      </c>
      <c r="BK226" s="174">
        <f>ROUND(P226*H226,2)</f>
        <v>0</v>
      </c>
      <c r="BL226" s="17" t="s">
        <v>142</v>
      </c>
      <c r="BM226" s="173" t="s">
        <v>234</v>
      </c>
    </row>
    <row r="227" spans="1:65" s="2" customFormat="1" ht="19.5">
      <c r="A227" s="31"/>
      <c r="B227" s="32"/>
      <c r="C227" s="31"/>
      <c r="D227" s="175" t="s">
        <v>144</v>
      </c>
      <c r="E227" s="31"/>
      <c r="F227" s="176" t="s">
        <v>233</v>
      </c>
      <c r="G227" s="31"/>
      <c r="H227" s="31"/>
      <c r="I227" s="95"/>
      <c r="J227" s="95"/>
      <c r="K227" s="31"/>
      <c r="L227" s="31"/>
      <c r="M227" s="32"/>
      <c r="N227" s="177"/>
      <c r="O227" s="178"/>
      <c r="P227" s="56"/>
      <c r="Q227" s="56"/>
      <c r="R227" s="56"/>
      <c r="S227" s="56"/>
      <c r="T227" s="56"/>
      <c r="U227" s="56"/>
      <c r="V227" s="56"/>
      <c r="W227" s="56"/>
      <c r="X227" s="57"/>
      <c r="Y227" s="31"/>
      <c r="Z227" s="31"/>
      <c r="AA227" s="31"/>
      <c r="AB227" s="31"/>
      <c r="AC227" s="31"/>
      <c r="AD227" s="31"/>
      <c r="AE227" s="31"/>
      <c r="AT227" s="17" t="s">
        <v>144</v>
      </c>
      <c r="AU227" s="17" t="s">
        <v>86</v>
      </c>
    </row>
    <row r="228" spans="1:65" s="12" customFormat="1">
      <c r="B228" s="179"/>
      <c r="D228" s="175" t="s">
        <v>145</v>
      </c>
      <c r="E228" s="180" t="s">
        <v>1</v>
      </c>
      <c r="F228" s="181" t="s">
        <v>146</v>
      </c>
      <c r="H228" s="180" t="s">
        <v>1</v>
      </c>
      <c r="I228" s="182"/>
      <c r="J228" s="182"/>
      <c r="M228" s="179"/>
      <c r="N228" s="183"/>
      <c r="O228" s="184"/>
      <c r="P228" s="184"/>
      <c r="Q228" s="184"/>
      <c r="R228" s="184"/>
      <c r="S228" s="184"/>
      <c r="T228" s="184"/>
      <c r="U228" s="184"/>
      <c r="V228" s="184"/>
      <c r="W228" s="184"/>
      <c r="X228" s="185"/>
      <c r="AT228" s="180" t="s">
        <v>145</v>
      </c>
      <c r="AU228" s="180" t="s">
        <v>86</v>
      </c>
      <c r="AV228" s="12" t="s">
        <v>86</v>
      </c>
      <c r="AW228" s="12" t="s">
        <v>4</v>
      </c>
      <c r="AX228" s="12" t="s">
        <v>78</v>
      </c>
      <c r="AY228" s="180" t="s">
        <v>137</v>
      </c>
    </row>
    <row r="229" spans="1:65" s="13" customFormat="1">
      <c r="B229" s="186"/>
      <c r="D229" s="175" t="s">
        <v>145</v>
      </c>
      <c r="E229" s="187" t="s">
        <v>1</v>
      </c>
      <c r="F229" s="188" t="s">
        <v>88</v>
      </c>
      <c r="H229" s="189">
        <v>2</v>
      </c>
      <c r="I229" s="190"/>
      <c r="J229" s="190"/>
      <c r="M229" s="186"/>
      <c r="N229" s="191"/>
      <c r="O229" s="192"/>
      <c r="P229" s="192"/>
      <c r="Q229" s="192"/>
      <c r="R229" s="192"/>
      <c r="S229" s="192"/>
      <c r="T229" s="192"/>
      <c r="U229" s="192"/>
      <c r="V229" s="192"/>
      <c r="W229" s="192"/>
      <c r="X229" s="193"/>
      <c r="AT229" s="187" t="s">
        <v>145</v>
      </c>
      <c r="AU229" s="187" t="s">
        <v>86</v>
      </c>
      <c r="AV229" s="13" t="s">
        <v>88</v>
      </c>
      <c r="AW229" s="13" t="s">
        <v>4</v>
      </c>
      <c r="AX229" s="13" t="s">
        <v>78</v>
      </c>
      <c r="AY229" s="187" t="s">
        <v>137</v>
      </c>
    </row>
    <row r="230" spans="1:65" s="14" customFormat="1">
      <c r="B230" s="194"/>
      <c r="D230" s="175" t="s">
        <v>145</v>
      </c>
      <c r="E230" s="195" t="s">
        <v>1</v>
      </c>
      <c r="F230" s="196" t="s">
        <v>148</v>
      </c>
      <c r="H230" s="197">
        <v>2</v>
      </c>
      <c r="I230" s="198"/>
      <c r="J230" s="198"/>
      <c r="M230" s="194"/>
      <c r="N230" s="199"/>
      <c r="O230" s="200"/>
      <c r="P230" s="200"/>
      <c r="Q230" s="200"/>
      <c r="R230" s="200"/>
      <c r="S230" s="200"/>
      <c r="T230" s="200"/>
      <c r="U230" s="200"/>
      <c r="V230" s="200"/>
      <c r="W230" s="200"/>
      <c r="X230" s="201"/>
      <c r="AT230" s="195" t="s">
        <v>145</v>
      </c>
      <c r="AU230" s="195" t="s">
        <v>86</v>
      </c>
      <c r="AV230" s="14" t="s">
        <v>142</v>
      </c>
      <c r="AW230" s="14" t="s">
        <v>4</v>
      </c>
      <c r="AX230" s="14" t="s">
        <v>86</v>
      </c>
      <c r="AY230" s="195" t="s">
        <v>137</v>
      </c>
    </row>
    <row r="231" spans="1:65" s="2" customFormat="1" ht="24" customHeight="1">
      <c r="A231" s="31"/>
      <c r="B231" s="159"/>
      <c r="C231" s="160" t="s">
        <v>235</v>
      </c>
      <c r="D231" s="160" t="s">
        <v>138</v>
      </c>
      <c r="E231" s="161" t="s">
        <v>236</v>
      </c>
      <c r="F231" s="162" t="s">
        <v>237</v>
      </c>
      <c r="G231" s="163" t="s">
        <v>141</v>
      </c>
      <c r="H231" s="164">
        <v>45</v>
      </c>
      <c r="I231" s="165"/>
      <c r="J231" s="165"/>
      <c r="K231" s="166">
        <f>ROUND(P231*H231,2)</f>
        <v>0</v>
      </c>
      <c r="L231" s="167"/>
      <c r="M231" s="32"/>
      <c r="N231" s="168" t="s">
        <v>1</v>
      </c>
      <c r="O231" s="169" t="s">
        <v>41</v>
      </c>
      <c r="P231" s="170">
        <f>I231+J231</f>
        <v>0</v>
      </c>
      <c r="Q231" s="170">
        <f>ROUND(I231*H231,2)</f>
        <v>0</v>
      </c>
      <c r="R231" s="170">
        <f>ROUND(J231*H231,2)</f>
        <v>0</v>
      </c>
      <c r="S231" s="56"/>
      <c r="T231" s="171">
        <f>S231*H231</f>
        <v>0</v>
      </c>
      <c r="U231" s="171">
        <v>0</v>
      </c>
      <c r="V231" s="171">
        <f>U231*H231</f>
        <v>0</v>
      </c>
      <c r="W231" s="171">
        <v>0</v>
      </c>
      <c r="X231" s="172">
        <f>W231*H231</f>
        <v>0</v>
      </c>
      <c r="Y231" s="31"/>
      <c r="Z231" s="31"/>
      <c r="AA231" s="31"/>
      <c r="AB231" s="31"/>
      <c r="AC231" s="31"/>
      <c r="AD231" s="31"/>
      <c r="AE231" s="31"/>
      <c r="AR231" s="173" t="s">
        <v>142</v>
      </c>
      <c r="AT231" s="173" t="s">
        <v>138</v>
      </c>
      <c r="AU231" s="173" t="s">
        <v>86</v>
      </c>
      <c r="AY231" s="17" t="s">
        <v>137</v>
      </c>
      <c r="BE231" s="174">
        <f>IF(O231="základní",K231,0)</f>
        <v>0</v>
      </c>
      <c r="BF231" s="174">
        <f>IF(O231="snížená",K231,0)</f>
        <v>0</v>
      </c>
      <c r="BG231" s="174">
        <f>IF(O231="zákl. přenesená",K231,0)</f>
        <v>0</v>
      </c>
      <c r="BH231" s="174">
        <f>IF(O231="sníž. přenesená",K231,0)</f>
        <v>0</v>
      </c>
      <c r="BI231" s="174">
        <f>IF(O231="nulová",K231,0)</f>
        <v>0</v>
      </c>
      <c r="BJ231" s="17" t="s">
        <v>86</v>
      </c>
      <c r="BK231" s="174">
        <f>ROUND(P231*H231,2)</f>
        <v>0</v>
      </c>
      <c r="BL231" s="17" t="s">
        <v>142</v>
      </c>
      <c r="BM231" s="173" t="s">
        <v>238</v>
      </c>
    </row>
    <row r="232" spans="1:65" s="2" customFormat="1">
      <c r="A232" s="31"/>
      <c r="B232" s="32"/>
      <c r="C232" s="31"/>
      <c r="D232" s="175" t="s">
        <v>144</v>
      </c>
      <c r="E232" s="31"/>
      <c r="F232" s="176" t="s">
        <v>237</v>
      </c>
      <c r="G232" s="31"/>
      <c r="H232" s="31"/>
      <c r="I232" s="95"/>
      <c r="J232" s="95"/>
      <c r="K232" s="31"/>
      <c r="L232" s="31"/>
      <c r="M232" s="32"/>
      <c r="N232" s="177"/>
      <c r="O232" s="178"/>
      <c r="P232" s="56"/>
      <c r="Q232" s="56"/>
      <c r="R232" s="56"/>
      <c r="S232" s="56"/>
      <c r="T232" s="56"/>
      <c r="U232" s="56"/>
      <c r="V232" s="56"/>
      <c r="W232" s="56"/>
      <c r="X232" s="57"/>
      <c r="Y232" s="31"/>
      <c r="Z232" s="31"/>
      <c r="AA232" s="31"/>
      <c r="AB232" s="31"/>
      <c r="AC232" s="31"/>
      <c r="AD232" s="31"/>
      <c r="AE232" s="31"/>
      <c r="AT232" s="17" t="s">
        <v>144</v>
      </c>
      <c r="AU232" s="17" t="s">
        <v>86</v>
      </c>
    </row>
    <row r="233" spans="1:65" s="12" customFormat="1">
      <c r="B233" s="179"/>
      <c r="D233" s="175" t="s">
        <v>145</v>
      </c>
      <c r="E233" s="180" t="s">
        <v>1</v>
      </c>
      <c r="F233" s="181" t="s">
        <v>146</v>
      </c>
      <c r="H233" s="180" t="s">
        <v>1</v>
      </c>
      <c r="I233" s="182"/>
      <c r="J233" s="182"/>
      <c r="M233" s="179"/>
      <c r="N233" s="183"/>
      <c r="O233" s="184"/>
      <c r="P233" s="184"/>
      <c r="Q233" s="184"/>
      <c r="R233" s="184"/>
      <c r="S233" s="184"/>
      <c r="T233" s="184"/>
      <c r="U233" s="184"/>
      <c r="V233" s="184"/>
      <c r="W233" s="184"/>
      <c r="X233" s="185"/>
      <c r="AT233" s="180" t="s">
        <v>145</v>
      </c>
      <c r="AU233" s="180" t="s">
        <v>86</v>
      </c>
      <c r="AV233" s="12" t="s">
        <v>86</v>
      </c>
      <c r="AW233" s="12" t="s">
        <v>4</v>
      </c>
      <c r="AX233" s="12" t="s">
        <v>78</v>
      </c>
      <c r="AY233" s="180" t="s">
        <v>137</v>
      </c>
    </row>
    <row r="234" spans="1:65" s="13" customFormat="1">
      <c r="B234" s="186"/>
      <c r="D234" s="175" t="s">
        <v>145</v>
      </c>
      <c r="E234" s="187" t="s">
        <v>1</v>
      </c>
      <c r="F234" s="188" t="s">
        <v>239</v>
      </c>
      <c r="H234" s="189">
        <v>45</v>
      </c>
      <c r="I234" s="190"/>
      <c r="J234" s="190"/>
      <c r="M234" s="186"/>
      <c r="N234" s="191"/>
      <c r="O234" s="192"/>
      <c r="P234" s="192"/>
      <c r="Q234" s="192"/>
      <c r="R234" s="192"/>
      <c r="S234" s="192"/>
      <c r="T234" s="192"/>
      <c r="U234" s="192"/>
      <c r="V234" s="192"/>
      <c r="W234" s="192"/>
      <c r="X234" s="193"/>
      <c r="AT234" s="187" t="s">
        <v>145</v>
      </c>
      <c r="AU234" s="187" t="s">
        <v>86</v>
      </c>
      <c r="AV234" s="13" t="s">
        <v>88</v>
      </c>
      <c r="AW234" s="13" t="s">
        <v>4</v>
      </c>
      <c r="AX234" s="13" t="s">
        <v>78</v>
      </c>
      <c r="AY234" s="187" t="s">
        <v>137</v>
      </c>
    </row>
    <row r="235" spans="1:65" s="14" customFormat="1">
      <c r="B235" s="194"/>
      <c r="D235" s="175" t="s">
        <v>145</v>
      </c>
      <c r="E235" s="195" t="s">
        <v>1</v>
      </c>
      <c r="F235" s="196" t="s">
        <v>148</v>
      </c>
      <c r="H235" s="197">
        <v>45</v>
      </c>
      <c r="I235" s="198"/>
      <c r="J235" s="198"/>
      <c r="M235" s="194"/>
      <c r="N235" s="199"/>
      <c r="O235" s="200"/>
      <c r="P235" s="200"/>
      <c r="Q235" s="200"/>
      <c r="R235" s="200"/>
      <c r="S235" s="200"/>
      <c r="T235" s="200"/>
      <c r="U235" s="200"/>
      <c r="V235" s="200"/>
      <c r="W235" s="200"/>
      <c r="X235" s="201"/>
      <c r="AT235" s="195" t="s">
        <v>145</v>
      </c>
      <c r="AU235" s="195" t="s">
        <v>86</v>
      </c>
      <c r="AV235" s="14" t="s">
        <v>142</v>
      </c>
      <c r="AW235" s="14" t="s">
        <v>4</v>
      </c>
      <c r="AX235" s="14" t="s">
        <v>86</v>
      </c>
      <c r="AY235" s="195" t="s">
        <v>137</v>
      </c>
    </row>
    <row r="236" spans="1:65" s="2" customFormat="1" ht="24" customHeight="1">
      <c r="A236" s="31"/>
      <c r="B236" s="159"/>
      <c r="C236" s="160" t="s">
        <v>167</v>
      </c>
      <c r="D236" s="160" t="s">
        <v>138</v>
      </c>
      <c r="E236" s="161" t="s">
        <v>240</v>
      </c>
      <c r="F236" s="162" t="s">
        <v>241</v>
      </c>
      <c r="G236" s="163" t="s">
        <v>141</v>
      </c>
      <c r="H236" s="164">
        <v>4</v>
      </c>
      <c r="I236" s="165"/>
      <c r="J236" s="165"/>
      <c r="K236" s="166">
        <f>ROUND(P236*H236,2)</f>
        <v>0</v>
      </c>
      <c r="L236" s="167"/>
      <c r="M236" s="32"/>
      <c r="N236" s="168" t="s">
        <v>1</v>
      </c>
      <c r="O236" s="169" t="s">
        <v>41</v>
      </c>
      <c r="P236" s="170">
        <f>I236+J236</f>
        <v>0</v>
      </c>
      <c r="Q236" s="170">
        <f>ROUND(I236*H236,2)</f>
        <v>0</v>
      </c>
      <c r="R236" s="170">
        <f>ROUND(J236*H236,2)</f>
        <v>0</v>
      </c>
      <c r="S236" s="56"/>
      <c r="T236" s="171">
        <f>S236*H236</f>
        <v>0</v>
      </c>
      <c r="U236" s="171">
        <v>0</v>
      </c>
      <c r="V236" s="171">
        <f>U236*H236</f>
        <v>0</v>
      </c>
      <c r="W236" s="171">
        <v>0</v>
      </c>
      <c r="X236" s="172">
        <f>W236*H236</f>
        <v>0</v>
      </c>
      <c r="Y236" s="31"/>
      <c r="Z236" s="31"/>
      <c r="AA236" s="31"/>
      <c r="AB236" s="31"/>
      <c r="AC236" s="31"/>
      <c r="AD236" s="31"/>
      <c r="AE236" s="31"/>
      <c r="AR236" s="173" t="s">
        <v>142</v>
      </c>
      <c r="AT236" s="173" t="s">
        <v>138</v>
      </c>
      <c r="AU236" s="173" t="s">
        <v>86</v>
      </c>
      <c r="AY236" s="17" t="s">
        <v>137</v>
      </c>
      <c r="BE236" s="174">
        <f>IF(O236="základní",K236,0)</f>
        <v>0</v>
      </c>
      <c r="BF236" s="174">
        <f>IF(O236="snížená",K236,0)</f>
        <v>0</v>
      </c>
      <c r="BG236" s="174">
        <f>IF(O236="zákl. přenesená",K236,0)</f>
        <v>0</v>
      </c>
      <c r="BH236" s="174">
        <f>IF(O236="sníž. přenesená",K236,0)</f>
        <v>0</v>
      </c>
      <c r="BI236" s="174">
        <f>IF(O236="nulová",K236,0)</f>
        <v>0</v>
      </c>
      <c r="BJ236" s="17" t="s">
        <v>86</v>
      </c>
      <c r="BK236" s="174">
        <f>ROUND(P236*H236,2)</f>
        <v>0</v>
      </c>
      <c r="BL236" s="17" t="s">
        <v>142</v>
      </c>
      <c r="BM236" s="173" t="s">
        <v>242</v>
      </c>
    </row>
    <row r="237" spans="1:65" s="2" customFormat="1" ht="19.5">
      <c r="A237" s="31"/>
      <c r="B237" s="32"/>
      <c r="C237" s="31"/>
      <c r="D237" s="175" t="s">
        <v>144</v>
      </c>
      <c r="E237" s="31"/>
      <c r="F237" s="176" t="s">
        <v>241</v>
      </c>
      <c r="G237" s="31"/>
      <c r="H237" s="31"/>
      <c r="I237" s="95"/>
      <c r="J237" s="95"/>
      <c r="K237" s="31"/>
      <c r="L237" s="31"/>
      <c r="M237" s="32"/>
      <c r="N237" s="177"/>
      <c r="O237" s="178"/>
      <c r="P237" s="56"/>
      <c r="Q237" s="56"/>
      <c r="R237" s="56"/>
      <c r="S237" s="56"/>
      <c r="T237" s="56"/>
      <c r="U237" s="56"/>
      <c r="V237" s="56"/>
      <c r="W237" s="56"/>
      <c r="X237" s="57"/>
      <c r="Y237" s="31"/>
      <c r="Z237" s="31"/>
      <c r="AA237" s="31"/>
      <c r="AB237" s="31"/>
      <c r="AC237" s="31"/>
      <c r="AD237" s="31"/>
      <c r="AE237" s="31"/>
      <c r="AT237" s="17" t="s">
        <v>144</v>
      </c>
      <c r="AU237" s="17" t="s">
        <v>86</v>
      </c>
    </row>
    <row r="238" spans="1:65" s="12" customFormat="1">
      <c r="B238" s="179"/>
      <c r="D238" s="175" t="s">
        <v>145</v>
      </c>
      <c r="E238" s="180" t="s">
        <v>1</v>
      </c>
      <c r="F238" s="181" t="s">
        <v>146</v>
      </c>
      <c r="H238" s="180" t="s">
        <v>1</v>
      </c>
      <c r="I238" s="182"/>
      <c r="J238" s="182"/>
      <c r="M238" s="179"/>
      <c r="N238" s="183"/>
      <c r="O238" s="184"/>
      <c r="P238" s="184"/>
      <c r="Q238" s="184"/>
      <c r="R238" s="184"/>
      <c r="S238" s="184"/>
      <c r="T238" s="184"/>
      <c r="U238" s="184"/>
      <c r="V238" s="184"/>
      <c r="W238" s="184"/>
      <c r="X238" s="185"/>
      <c r="AT238" s="180" t="s">
        <v>145</v>
      </c>
      <c r="AU238" s="180" t="s">
        <v>86</v>
      </c>
      <c r="AV238" s="12" t="s">
        <v>86</v>
      </c>
      <c r="AW238" s="12" t="s">
        <v>4</v>
      </c>
      <c r="AX238" s="12" t="s">
        <v>78</v>
      </c>
      <c r="AY238" s="180" t="s">
        <v>137</v>
      </c>
    </row>
    <row r="239" spans="1:65" s="13" customFormat="1">
      <c r="B239" s="186"/>
      <c r="D239" s="175" t="s">
        <v>145</v>
      </c>
      <c r="E239" s="187" t="s">
        <v>1</v>
      </c>
      <c r="F239" s="188" t="s">
        <v>142</v>
      </c>
      <c r="H239" s="189">
        <v>4</v>
      </c>
      <c r="I239" s="190"/>
      <c r="J239" s="190"/>
      <c r="M239" s="186"/>
      <c r="N239" s="191"/>
      <c r="O239" s="192"/>
      <c r="P239" s="192"/>
      <c r="Q239" s="192"/>
      <c r="R239" s="192"/>
      <c r="S239" s="192"/>
      <c r="T239" s="192"/>
      <c r="U239" s="192"/>
      <c r="V239" s="192"/>
      <c r="W239" s="192"/>
      <c r="X239" s="193"/>
      <c r="AT239" s="187" t="s">
        <v>145</v>
      </c>
      <c r="AU239" s="187" t="s">
        <v>86</v>
      </c>
      <c r="AV239" s="13" t="s">
        <v>88</v>
      </c>
      <c r="AW239" s="13" t="s">
        <v>4</v>
      </c>
      <c r="AX239" s="13" t="s">
        <v>78</v>
      </c>
      <c r="AY239" s="187" t="s">
        <v>137</v>
      </c>
    </row>
    <row r="240" spans="1:65" s="14" customFormat="1">
      <c r="B240" s="194"/>
      <c r="D240" s="175" t="s">
        <v>145</v>
      </c>
      <c r="E240" s="195" t="s">
        <v>1</v>
      </c>
      <c r="F240" s="196" t="s">
        <v>148</v>
      </c>
      <c r="H240" s="197">
        <v>4</v>
      </c>
      <c r="I240" s="198"/>
      <c r="J240" s="198"/>
      <c r="M240" s="194"/>
      <c r="N240" s="199"/>
      <c r="O240" s="200"/>
      <c r="P240" s="200"/>
      <c r="Q240" s="200"/>
      <c r="R240" s="200"/>
      <c r="S240" s="200"/>
      <c r="T240" s="200"/>
      <c r="U240" s="200"/>
      <c r="V240" s="200"/>
      <c r="W240" s="200"/>
      <c r="X240" s="201"/>
      <c r="AT240" s="195" t="s">
        <v>145</v>
      </c>
      <c r="AU240" s="195" t="s">
        <v>86</v>
      </c>
      <c r="AV240" s="14" t="s">
        <v>142</v>
      </c>
      <c r="AW240" s="14" t="s">
        <v>4</v>
      </c>
      <c r="AX240" s="14" t="s">
        <v>86</v>
      </c>
      <c r="AY240" s="195" t="s">
        <v>137</v>
      </c>
    </row>
    <row r="241" spans="1:65" s="2" customFormat="1" ht="24" customHeight="1">
      <c r="A241" s="31"/>
      <c r="B241" s="159"/>
      <c r="C241" s="160" t="s">
        <v>243</v>
      </c>
      <c r="D241" s="160" t="s">
        <v>138</v>
      </c>
      <c r="E241" s="161" t="s">
        <v>244</v>
      </c>
      <c r="F241" s="162" t="s">
        <v>245</v>
      </c>
      <c r="G241" s="163" t="s">
        <v>141</v>
      </c>
      <c r="H241" s="164">
        <v>1</v>
      </c>
      <c r="I241" s="165"/>
      <c r="J241" s="165"/>
      <c r="K241" s="166">
        <f>ROUND(P241*H241,2)</f>
        <v>0</v>
      </c>
      <c r="L241" s="167"/>
      <c r="M241" s="32"/>
      <c r="N241" s="168" t="s">
        <v>1</v>
      </c>
      <c r="O241" s="169" t="s">
        <v>41</v>
      </c>
      <c r="P241" s="170">
        <f>I241+J241</f>
        <v>0</v>
      </c>
      <c r="Q241" s="170">
        <f>ROUND(I241*H241,2)</f>
        <v>0</v>
      </c>
      <c r="R241" s="170">
        <f>ROUND(J241*H241,2)</f>
        <v>0</v>
      </c>
      <c r="S241" s="56"/>
      <c r="T241" s="171">
        <f>S241*H241</f>
        <v>0</v>
      </c>
      <c r="U241" s="171">
        <v>0</v>
      </c>
      <c r="V241" s="171">
        <f>U241*H241</f>
        <v>0</v>
      </c>
      <c r="W241" s="171">
        <v>0</v>
      </c>
      <c r="X241" s="172">
        <f>W241*H241</f>
        <v>0</v>
      </c>
      <c r="Y241" s="31"/>
      <c r="Z241" s="31"/>
      <c r="AA241" s="31"/>
      <c r="AB241" s="31"/>
      <c r="AC241" s="31"/>
      <c r="AD241" s="31"/>
      <c r="AE241" s="31"/>
      <c r="AR241" s="173" t="s">
        <v>142</v>
      </c>
      <c r="AT241" s="173" t="s">
        <v>138</v>
      </c>
      <c r="AU241" s="173" t="s">
        <v>86</v>
      </c>
      <c r="AY241" s="17" t="s">
        <v>137</v>
      </c>
      <c r="BE241" s="174">
        <f>IF(O241="základní",K241,0)</f>
        <v>0</v>
      </c>
      <c r="BF241" s="174">
        <f>IF(O241="snížená",K241,0)</f>
        <v>0</v>
      </c>
      <c r="BG241" s="174">
        <f>IF(O241="zákl. přenesená",K241,0)</f>
        <v>0</v>
      </c>
      <c r="BH241" s="174">
        <f>IF(O241="sníž. přenesená",K241,0)</f>
        <v>0</v>
      </c>
      <c r="BI241" s="174">
        <f>IF(O241="nulová",K241,0)</f>
        <v>0</v>
      </c>
      <c r="BJ241" s="17" t="s">
        <v>86</v>
      </c>
      <c r="BK241" s="174">
        <f>ROUND(P241*H241,2)</f>
        <v>0</v>
      </c>
      <c r="BL241" s="17" t="s">
        <v>142</v>
      </c>
      <c r="BM241" s="173" t="s">
        <v>246</v>
      </c>
    </row>
    <row r="242" spans="1:65" s="2" customFormat="1" ht="19.5">
      <c r="A242" s="31"/>
      <c r="B242" s="32"/>
      <c r="C242" s="31"/>
      <c r="D242" s="175" t="s">
        <v>144</v>
      </c>
      <c r="E242" s="31"/>
      <c r="F242" s="176" t="s">
        <v>245</v>
      </c>
      <c r="G242" s="31"/>
      <c r="H242" s="31"/>
      <c r="I242" s="95"/>
      <c r="J242" s="95"/>
      <c r="K242" s="31"/>
      <c r="L242" s="31"/>
      <c r="M242" s="32"/>
      <c r="N242" s="177"/>
      <c r="O242" s="178"/>
      <c r="P242" s="56"/>
      <c r="Q242" s="56"/>
      <c r="R242" s="56"/>
      <c r="S242" s="56"/>
      <c r="T242" s="56"/>
      <c r="U242" s="56"/>
      <c r="V242" s="56"/>
      <c r="W242" s="56"/>
      <c r="X242" s="57"/>
      <c r="Y242" s="31"/>
      <c r="Z242" s="31"/>
      <c r="AA242" s="31"/>
      <c r="AB242" s="31"/>
      <c r="AC242" s="31"/>
      <c r="AD242" s="31"/>
      <c r="AE242" s="31"/>
      <c r="AT242" s="17" t="s">
        <v>144</v>
      </c>
      <c r="AU242" s="17" t="s">
        <v>86</v>
      </c>
    </row>
    <row r="243" spans="1:65" s="12" customFormat="1">
      <c r="B243" s="179"/>
      <c r="D243" s="175" t="s">
        <v>145</v>
      </c>
      <c r="E243" s="180" t="s">
        <v>1</v>
      </c>
      <c r="F243" s="181" t="s">
        <v>146</v>
      </c>
      <c r="H243" s="180" t="s">
        <v>1</v>
      </c>
      <c r="I243" s="182"/>
      <c r="J243" s="182"/>
      <c r="M243" s="179"/>
      <c r="N243" s="183"/>
      <c r="O243" s="184"/>
      <c r="P243" s="184"/>
      <c r="Q243" s="184"/>
      <c r="R243" s="184"/>
      <c r="S243" s="184"/>
      <c r="T243" s="184"/>
      <c r="U243" s="184"/>
      <c r="V243" s="184"/>
      <c r="W243" s="184"/>
      <c r="X243" s="185"/>
      <c r="AT243" s="180" t="s">
        <v>145</v>
      </c>
      <c r="AU243" s="180" t="s">
        <v>86</v>
      </c>
      <c r="AV243" s="12" t="s">
        <v>86</v>
      </c>
      <c r="AW243" s="12" t="s">
        <v>4</v>
      </c>
      <c r="AX243" s="12" t="s">
        <v>78</v>
      </c>
      <c r="AY243" s="180" t="s">
        <v>137</v>
      </c>
    </row>
    <row r="244" spans="1:65" s="13" customFormat="1">
      <c r="B244" s="186"/>
      <c r="D244" s="175" t="s">
        <v>145</v>
      </c>
      <c r="E244" s="187" t="s">
        <v>1</v>
      </c>
      <c r="F244" s="188" t="s">
        <v>86</v>
      </c>
      <c r="H244" s="189">
        <v>1</v>
      </c>
      <c r="I244" s="190"/>
      <c r="J244" s="190"/>
      <c r="M244" s="186"/>
      <c r="N244" s="191"/>
      <c r="O244" s="192"/>
      <c r="P244" s="192"/>
      <c r="Q244" s="192"/>
      <c r="R244" s="192"/>
      <c r="S244" s="192"/>
      <c r="T244" s="192"/>
      <c r="U244" s="192"/>
      <c r="V244" s="192"/>
      <c r="W244" s="192"/>
      <c r="X244" s="193"/>
      <c r="AT244" s="187" t="s">
        <v>145</v>
      </c>
      <c r="AU244" s="187" t="s">
        <v>86</v>
      </c>
      <c r="AV244" s="13" t="s">
        <v>88</v>
      </c>
      <c r="AW244" s="13" t="s">
        <v>4</v>
      </c>
      <c r="AX244" s="13" t="s">
        <v>78</v>
      </c>
      <c r="AY244" s="187" t="s">
        <v>137</v>
      </c>
    </row>
    <row r="245" spans="1:65" s="14" customFormat="1">
      <c r="B245" s="194"/>
      <c r="D245" s="175" t="s">
        <v>145</v>
      </c>
      <c r="E245" s="195" t="s">
        <v>1</v>
      </c>
      <c r="F245" s="196" t="s">
        <v>148</v>
      </c>
      <c r="H245" s="197">
        <v>1</v>
      </c>
      <c r="I245" s="198"/>
      <c r="J245" s="198"/>
      <c r="M245" s="194"/>
      <c r="N245" s="199"/>
      <c r="O245" s="200"/>
      <c r="P245" s="200"/>
      <c r="Q245" s="200"/>
      <c r="R245" s="200"/>
      <c r="S245" s="200"/>
      <c r="T245" s="200"/>
      <c r="U245" s="200"/>
      <c r="V245" s="200"/>
      <c r="W245" s="200"/>
      <c r="X245" s="201"/>
      <c r="AT245" s="195" t="s">
        <v>145</v>
      </c>
      <c r="AU245" s="195" t="s">
        <v>86</v>
      </c>
      <c r="AV245" s="14" t="s">
        <v>142</v>
      </c>
      <c r="AW245" s="14" t="s">
        <v>4</v>
      </c>
      <c r="AX245" s="14" t="s">
        <v>86</v>
      </c>
      <c r="AY245" s="195" t="s">
        <v>137</v>
      </c>
    </row>
    <row r="246" spans="1:65" s="2" customFormat="1" ht="36" customHeight="1">
      <c r="A246" s="31"/>
      <c r="B246" s="159"/>
      <c r="C246" s="160" t="s">
        <v>172</v>
      </c>
      <c r="D246" s="160" t="s">
        <v>138</v>
      </c>
      <c r="E246" s="161" t="s">
        <v>247</v>
      </c>
      <c r="F246" s="162" t="s">
        <v>248</v>
      </c>
      <c r="G246" s="163" t="s">
        <v>141</v>
      </c>
      <c r="H246" s="164">
        <v>4</v>
      </c>
      <c r="I246" s="165"/>
      <c r="J246" s="165"/>
      <c r="K246" s="166">
        <f>ROUND(P246*H246,2)</f>
        <v>0</v>
      </c>
      <c r="L246" s="167"/>
      <c r="M246" s="32"/>
      <c r="N246" s="168" t="s">
        <v>1</v>
      </c>
      <c r="O246" s="169" t="s">
        <v>41</v>
      </c>
      <c r="P246" s="170">
        <f>I246+J246</f>
        <v>0</v>
      </c>
      <c r="Q246" s="170">
        <f>ROUND(I246*H246,2)</f>
        <v>0</v>
      </c>
      <c r="R246" s="170">
        <f>ROUND(J246*H246,2)</f>
        <v>0</v>
      </c>
      <c r="S246" s="56"/>
      <c r="T246" s="171">
        <f>S246*H246</f>
        <v>0</v>
      </c>
      <c r="U246" s="171">
        <v>0</v>
      </c>
      <c r="V246" s="171">
        <f>U246*H246</f>
        <v>0</v>
      </c>
      <c r="W246" s="171">
        <v>0</v>
      </c>
      <c r="X246" s="172">
        <f>W246*H246</f>
        <v>0</v>
      </c>
      <c r="Y246" s="31"/>
      <c r="Z246" s="31"/>
      <c r="AA246" s="31"/>
      <c r="AB246" s="31"/>
      <c r="AC246" s="31"/>
      <c r="AD246" s="31"/>
      <c r="AE246" s="31"/>
      <c r="AR246" s="173" t="s">
        <v>142</v>
      </c>
      <c r="AT246" s="173" t="s">
        <v>138</v>
      </c>
      <c r="AU246" s="173" t="s">
        <v>86</v>
      </c>
      <c r="AY246" s="17" t="s">
        <v>137</v>
      </c>
      <c r="BE246" s="174">
        <f>IF(O246="základní",K246,0)</f>
        <v>0</v>
      </c>
      <c r="BF246" s="174">
        <f>IF(O246="snížená",K246,0)</f>
        <v>0</v>
      </c>
      <c r="BG246" s="174">
        <f>IF(O246="zákl. přenesená",K246,0)</f>
        <v>0</v>
      </c>
      <c r="BH246" s="174">
        <f>IF(O246="sníž. přenesená",K246,0)</f>
        <v>0</v>
      </c>
      <c r="BI246" s="174">
        <f>IF(O246="nulová",K246,0)</f>
        <v>0</v>
      </c>
      <c r="BJ246" s="17" t="s">
        <v>86</v>
      </c>
      <c r="BK246" s="174">
        <f>ROUND(P246*H246,2)</f>
        <v>0</v>
      </c>
      <c r="BL246" s="17" t="s">
        <v>142</v>
      </c>
      <c r="BM246" s="173" t="s">
        <v>249</v>
      </c>
    </row>
    <row r="247" spans="1:65" s="2" customFormat="1" ht="29.25">
      <c r="A247" s="31"/>
      <c r="B247" s="32"/>
      <c r="C247" s="31"/>
      <c r="D247" s="175" t="s">
        <v>144</v>
      </c>
      <c r="E247" s="31"/>
      <c r="F247" s="176" t="s">
        <v>248</v>
      </c>
      <c r="G247" s="31"/>
      <c r="H247" s="31"/>
      <c r="I247" s="95"/>
      <c r="J247" s="95"/>
      <c r="K247" s="31"/>
      <c r="L247" s="31"/>
      <c r="M247" s="32"/>
      <c r="N247" s="177"/>
      <c r="O247" s="178"/>
      <c r="P247" s="56"/>
      <c r="Q247" s="56"/>
      <c r="R247" s="56"/>
      <c r="S247" s="56"/>
      <c r="T247" s="56"/>
      <c r="U247" s="56"/>
      <c r="V247" s="56"/>
      <c r="W247" s="56"/>
      <c r="X247" s="57"/>
      <c r="Y247" s="31"/>
      <c r="Z247" s="31"/>
      <c r="AA247" s="31"/>
      <c r="AB247" s="31"/>
      <c r="AC247" s="31"/>
      <c r="AD247" s="31"/>
      <c r="AE247" s="31"/>
      <c r="AT247" s="17" t="s">
        <v>144</v>
      </c>
      <c r="AU247" s="17" t="s">
        <v>86</v>
      </c>
    </row>
    <row r="248" spans="1:65" s="12" customFormat="1">
      <c r="B248" s="179"/>
      <c r="D248" s="175" t="s">
        <v>145</v>
      </c>
      <c r="E248" s="180" t="s">
        <v>1</v>
      </c>
      <c r="F248" s="181" t="s">
        <v>146</v>
      </c>
      <c r="H248" s="180" t="s">
        <v>1</v>
      </c>
      <c r="I248" s="182"/>
      <c r="J248" s="182"/>
      <c r="M248" s="179"/>
      <c r="N248" s="183"/>
      <c r="O248" s="184"/>
      <c r="P248" s="184"/>
      <c r="Q248" s="184"/>
      <c r="R248" s="184"/>
      <c r="S248" s="184"/>
      <c r="T248" s="184"/>
      <c r="U248" s="184"/>
      <c r="V248" s="184"/>
      <c r="W248" s="184"/>
      <c r="X248" s="185"/>
      <c r="AT248" s="180" t="s">
        <v>145</v>
      </c>
      <c r="AU248" s="180" t="s">
        <v>86</v>
      </c>
      <c r="AV248" s="12" t="s">
        <v>86</v>
      </c>
      <c r="AW248" s="12" t="s">
        <v>4</v>
      </c>
      <c r="AX248" s="12" t="s">
        <v>78</v>
      </c>
      <c r="AY248" s="180" t="s">
        <v>137</v>
      </c>
    </row>
    <row r="249" spans="1:65" s="13" customFormat="1">
      <c r="B249" s="186"/>
      <c r="D249" s="175" t="s">
        <v>145</v>
      </c>
      <c r="E249" s="187" t="s">
        <v>1</v>
      </c>
      <c r="F249" s="188" t="s">
        <v>142</v>
      </c>
      <c r="H249" s="189">
        <v>4</v>
      </c>
      <c r="I249" s="190"/>
      <c r="J249" s="190"/>
      <c r="M249" s="186"/>
      <c r="N249" s="191"/>
      <c r="O249" s="192"/>
      <c r="P249" s="192"/>
      <c r="Q249" s="192"/>
      <c r="R249" s="192"/>
      <c r="S249" s="192"/>
      <c r="T249" s="192"/>
      <c r="U249" s="192"/>
      <c r="V249" s="192"/>
      <c r="W249" s="192"/>
      <c r="X249" s="193"/>
      <c r="AT249" s="187" t="s">
        <v>145</v>
      </c>
      <c r="AU249" s="187" t="s">
        <v>86</v>
      </c>
      <c r="AV249" s="13" t="s">
        <v>88</v>
      </c>
      <c r="AW249" s="13" t="s">
        <v>4</v>
      </c>
      <c r="AX249" s="13" t="s">
        <v>78</v>
      </c>
      <c r="AY249" s="187" t="s">
        <v>137</v>
      </c>
    </row>
    <row r="250" spans="1:65" s="14" customFormat="1">
      <c r="B250" s="194"/>
      <c r="D250" s="175" t="s">
        <v>145</v>
      </c>
      <c r="E250" s="195" t="s">
        <v>1</v>
      </c>
      <c r="F250" s="196" t="s">
        <v>148</v>
      </c>
      <c r="H250" s="197">
        <v>4</v>
      </c>
      <c r="I250" s="198"/>
      <c r="J250" s="198"/>
      <c r="M250" s="194"/>
      <c r="N250" s="199"/>
      <c r="O250" s="200"/>
      <c r="P250" s="200"/>
      <c r="Q250" s="200"/>
      <c r="R250" s="200"/>
      <c r="S250" s="200"/>
      <c r="T250" s="200"/>
      <c r="U250" s="200"/>
      <c r="V250" s="200"/>
      <c r="W250" s="200"/>
      <c r="X250" s="201"/>
      <c r="AT250" s="195" t="s">
        <v>145</v>
      </c>
      <c r="AU250" s="195" t="s">
        <v>86</v>
      </c>
      <c r="AV250" s="14" t="s">
        <v>142</v>
      </c>
      <c r="AW250" s="14" t="s">
        <v>4</v>
      </c>
      <c r="AX250" s="14" t="s">
        <v>86</v>
      </c>
      <c r="AY250" s="195" t="s">
        <v>137</v>
      </c>
    </row>
    <row r="251" spans="1:65" s="2" customFormat="1" ht="24" customHeight="1">
      <c r="A251" s="31"/>
      <c r="B251" s="159"/>
      <c r="C251" s="160" t="s">
        <v>250</v>
      </c>
      <c r="D251" s="160" t="s">
        <v>138</v>
      </c>
      <c r="E251" s="161" t="s">
        <v>251</v>
      </c>
      <c r="F251" s="162" t="s">
        <v>252</v>
      </c>
      <c r="G251" s="163" t="s">
        <v>141</v>
      </c>
      <c r="H251" s="164">
        <v>1</v>
      </c>
      <c r="I251" s="165"/>
      <c r="J251" s="165"/>
      <c r="K251" s="166">
        <f>ROUND(P251*H251,2)</f>
        <v>0</v>
      </c>
      <c r="L251" s="167"/>
      <c r="M251" s="32"/>
      <c r="N251" s="168" t="s">
        <v>1</v>
      </c>
      <c r="O251" s="169" t="s">
        <v>41</v>
      </c>
      <c r="P251" s="170">
        <f>I251+J251</f>
        <v>0</v>
      </c>
      <c r="Q251" s="170">
        <f>ROUND(I251*H251,2)</f>
        <v>0</v>
      </c>
      <c r="R251" s="170">
        <f>ROUND(J251*H251,2)</f>
        <v>0</v>
      </c>
      <c r="S251" s="56"/>
      <c r="T251" s="171">
        <f>S251*H251</f>
        <v>0</v>
      </c>
      <c r="U251" s="171">
        <v>0</v>
      </c>
      <c r="V251" s="171">
        <f>U251*H251</f>
        <v>0</v>
      </c>
      <c r="W251" s="171">
        <v>0</v>
      </c>
      <c r="X251" s="172">
        <f>W251*H251</f>
        <v>0</v>
      </c>
      <c r="Y251" s="31"/>
      <c r="Z251" s="31"/>
      <c r="AA251" s="31"/>
      <c r="AB251" s="31"/>
      <c r="AC251" s="31"/>
      <c r="AD251" s="31"/>
      <c r="AE251" s="31"/>
      <c r="AR251" s="173" t="s">
        <v>142</v>
      </c>
      <c r="AT251" s="173" t="s">
        <v>138</v>
      </c>
      <c r="AU251" s="173" t="s">
        <v>86</v>
      </c>
      <c r="AY251" s="17" t="s">
        <v>137</v>
      </c>
      <c r="BE251" s="174">
        <f>IF(O251="základní",K251,0)</f>
        <v>0</v>
      </c>
      <c r="BF251" s="174">
        <f>IF(O251="snížená",K251,0)</f>
        <v>0</v>
      </c>
      <c r="BG251" s="174">
        <f>IF(O251="zákl. přenesená",K251,0)</f>
        <v>0</v>
      </c>
      <c r="BH251" s="174">
        <f>IF(O251="sníž. přenesená",K251,0)</f>
        <v>0</v>
      </c>
      <c r="BI251" s="174">
        <f>IF(O251="nulová",K251,0)</f>
        <v>0</v>
      </c>
      <c r="BJ251" s="17" t="s">
        <v>86</v>
      </c>
      <c r="BK251" s="174">
        <f>ROUND(P251*H251,2)</f>
        <v>0</v>
      </c>
      <c r="BL251" s="17" t="s">
        <v>142</v>
      </c>
      <c r="BM251" s="173" t="s">
        <v>253</v>
      </c>
    </row>
    <row r="252" spans="1:65" s="2" customFormat="1" ht="19.5">
      <c r="A252" s="31"/>
      <c r="B252" s="32"/>
      <c r="C252" s="31"/>
      <c r="D252" s="175" t="s">
        <v>144</v>
      </c>
      <c r="E252" s="31"/>
      <c r="F252" s="176" t="s">
        <v>252</v>
      </c>
      <c r="G252" s="31"/>
      <c r="H252" s="31"/>
      <c r="I252" s="95"/>
      <c r="J252" s="95"/>
      <c r="K252" s="31"/>
      <c r="L252" s="31"/>
      <c r="M252" s="32"/>
      <c r="N252" s="177"/>
      <c r="O252" s="178"/>
      <c r="P252" s="56"/>
      <c r="Q252" s="56"/>
      <c r="R252" s="56"/>
      <c r="S252" s="56"/>
      <c r="T252" s="56"/>
      <c r="U252" s="56"/>
      <c r="V252" s="56"/>
      <c r="W252" s="56"/>
      <c r="X252" s="57"/>
      <c r="Y252" s="31"/>
      <c r="Z252" s="31"/>
      <c r="AA252" s="31"/>
      <c r="AB252" s="31"/>
      <c r="AC252" s="31"/>
      <c r="AD252" s="31"/>
      <c r="AE252" s="31"/>
      <c r="AT252" s="17" t="s">
        <v>144</v>
      </c>
      <c r="AU252" s="17" t="s">
        <v>86</v>
      </c>
    </row>
    <row r="253" spans="1:65" s="12" customFormat="1">
      <c r="B253" s="179"/>
      <c r="D253" s="175" t="s">
        <v>145</v>
      </c>
      <c r="E253" s="180" t="s">
        <v>1</v>
      </c>
      <c r="F253" s="181" t="s">
        <v>146</v>
      </c>
      <c r="H253" s="180" t="s">
        <v>1</v>
      </c>
      <c r="I253" s="182"/>
      <c r="J253" s="182"/>
      <c r="M253" s="179"/>
      <c r="N253" s="183"/>
      <c r="O253" s="184"/>
      <c r="P253" s="184"/>
      <c r="Q253" s="184"/>
      <c r="R253" s="184"/>
      <c r="S253" s="184"/>
      <c r="T253" s="184"/>
      <c r="U253" s="184"/>
      <c r="V253" s="184"/>
      <c r="W253" s="184"/>
      <c r="X253" s="185"/>
      <c r="AT253" s="180" t="s">
        <v>145</v>
      </c>
      <c r="AU253" s="180" t="s">
        <v>86</v>
      </c>
      <c r="AV253" s="12" t="s">
        <v>86</v>
      </c>
      <c r="AW253" s="12" t="s">
        <v>4</v>
      </c>
      <c r="AX253" s="12" t="s">
        <v>78</v>
      </c>
      <c r="AY253" s="180" t="s">
        <v>137</v>
      </c>
    </row>
    <row r="254" spans="1:65" s="13" customFormat="1">
      <c r="B254" s="186"/>
      <c r="D254" s="175" t="s">
        <v>145</v>
      </c>
      <c r="E254" s="187" t="s">
        <v>1</v>
      </c>
      <c r="F254" s="188" t="s">
        <v>86</v>
      </c>
      <c r="H254" s="189">
        <v>1</v>
      </c>
      <c r="I254" s="190"/>
      <c r="J254" s="190"/>
      <c r="M254" s="186"/>
      <c r="N254" s="191"/>
      <c r="O254" s="192"/>
      <c r="P254" s="192"/>
      <c r="Q254" s="192"/>
      <c r="R254" s="192"/>
      <c r="S254" s="192"/>
      <c r="T254" s="192"/>
      <c r="U254" s="192"/>
      <c r="V254" s="192"/>
      <c r="W254" s="192"/>
      <c r="X254" s="193"/>
      <c r="AT254" s="187" t="s">
        <v>145</v>
      </c>
      <c r="AU254" s="187" t="s">
        <v>86</v>
      </c>
      <c r="AV254" s="13" t="s">
        <v>88</v>
      </c>
      <c r="AW254" s="13" t="s">
        <v>4</v>
      </c>
      <c r="AX254" s="13" t="s">
        <v>78</v>
      </c>
      <c r="AY254" s="187" t="s">
        <v>137</v>
      </c>
    </row>
    <row r="255" spans="1:65" s="14" customFormat="1">
      <c r="B255" s="194"/>
      <c r="D255" s="175" t="s">
        <v>145</v>
      </c>
      <c r="E255" s="195" t="s">
        <v>1</v>
      </c>
      <c r="F255" s="196" t="s">
        <v>148</v>
      </c>
      <c r="H255" s="197">
        <v>1</v>
      </c>
      <c r="I255" s="198"/>
      <c r="J255" s="198"/>
      <c r="M255" s="194"/>
      <c r="N255" s="199"/>
      <c r="O255" s="200"/>
      <c r="P255" s="200"/>
      <c r="Q255" s="200"/>
      <c r="R255" s="200"/>
      <c r="S255" s="200"/>
      <c r="T255" s="200"/>
      <c r="U255" s="200"/>
      <c r="V255" s="200"/>
      <c r="W255" s="200"/>
      <c r="X255" s="201"/>
      <c r="AT255" s="195" t="s">
        <v>145</v>
      </c>
      <c r="AU255" s="195" t="s">
        <v>86</v>
      </c>
      <c r="AV255" s="14" t="s">
        <v>142</v>
      </c>
      <c r="AW255" s="14" t="s">
        <v>4</v>
      </c>
      <c r="AX255" s="14" t="s">
        <v>86</v>
      </c>
      <c r="AY255" s="195" t="s">
        <v>137</v>
      </c>
    </row>
    <row r="256" spans="1:65" s="2" customFormat="1" ht="24" customHeight="1">
      <c r="A256" s="31"/>
      <c r="B256" s="159"/>
      <c r="C256" s="160" t="s">
        <v>176</v>
      </c>
      <c r="D256" s="160" t="s">
        <v>138</v>
      </c>
      <c r="E256" s="161" t="s">
        <v>254</v>
      </c>
      <c r="F256" s="162" t="s">
        <v>255</v>
      </c>
      <c r="G256" s="163" t="s">
        <v>141</v>
      </c>
      <c r="H256" s="164">
        <v>6</v>
      </c>
      <c r="I256" s="165"/>
      <c r="J256" s="165"/>
      <c r="K256" s="166">
        <f>ROUND(P256*H256,2)</f>
        <v>0</v>
      </c>
      <c r="L256" s="167"/>
      <c r="M256" s="32"/>
      <c r="N256" s="168" t="s">
        <v>1</v>
      </c>
      <c r="O256" s="169" t="s">
        <v>41</v>
      </c>
      <c r="P256" s="170">
        <f>I256+J256</f>
        <v>0</v>
      </c>
      <c r="Q256" s="170">
        <f>ROUND(I256*H256,2)</f>
        <v>0</v>
      </c>
      <c r="R256" s="170">
        <f>ROUND(J256*H256,2)</f>
        <v>0</v>
      </c>
      <c r="S256" s="56"/>
      <c r="T256" s="171">
        <f>S256*H256</f>
        <v>0</v>
      </c>
      <c r="U256" s="171">
        <v>0</v>
      </c>
      <c r="V256" s="171">
        <f>U256*H256</f>
        <v>0</v>
      </c>
      <c r="W256" s="171">
        <v>0</v>
      </c>
      <c r="X256" s="172">
        <f>W256*H256</f>
        <v>0</v>
      </c>
      <c r="Y256" s="31"/>
      <c r="Z256" s="31"/>
      <c r="AA256" s="31"/>
      <c r="AB256" s="31"/>
      <c r="AC256" s="31"/>
      <c r="AD256" s="31"/>
      <c r="AE256" s="31"/>
      <c r="AR256" s="173" t="s">
        <v>142</v>
      </c>
      <c r="AT256" s="173" t="s">
        <v>138</v>
      </c>
      <c r="AU256" s="173" t="s">
        <v>86</v>
      </c>
      <c r="AY256" s="17" t="s">
        <v>137</v>
      </c>
      <c r="BE256" s="174">
        <f>IF(O256="základní",K256,0)</f>
        <v>0</v>
      </c>
      <c r="BF256" s="174">
        <f>IF(O256="snížená",K256,0)</f>
        <v>0</v>
      </c>
      <c r="BG256" s="174">
        <f>IF(O256="zákl. přenesená",K256,0)</f>
        <v>0</v>
      </c>
      <c r="BH256" s="174">
        <f>IF(O256="sníž. přenesená",K256,0)</f>
        <v>0</v>
      </c>
      <c r="BI256" s="174">
        <f>IF(O256="nulová",K256,0)</f>
        <v>0</v>
      </c>
      <c r="BJ256" s="17" t="s">
        <v>86</v>
      </c>
      <c r="BK256" s="174">
        <f>ROUND(P256*H256,2)</f>
        <v>0</v>
      </c>
      <c r="BL256" s="17" t="s">
        <v>142</v>
      </c>
      <c r="BM256" s="173" t="s">
        <v>256</v>
      </c>
    </row>
    <row r="257" spans="1:65" s="2" customFormat="1" ht="19.5">
      <c r="A257" s="31"/>
      <c r="B257" s="32"/>
      <c r="C257" s="31"/>
      <c r="D257" s="175" t="s">
        <v>144</v>
      </c>
      <c r="E257" s="31"/>
      <c r="F257" s="176" t="s">
        <v>255</v>
      </c>
      <c r="G257" s="31"/>
      <c r="H257" s="31"/>
      <c r="I257" s="95"/>
      <c r="J257" s="95"/>
      <c r="K257" s="31"/>
      <c r="L257" s="31"/>
      <c r="M257" s="32"/>
      <c r="N257" s="177"/>
      <c r="O257" s="178"/>
      <c r="P257" s="56"/>
      <c r="Q257" s="56"/>
      <c r="R257" s="56"/>
      <c r="S257" s="56"/>
      <c r="T257" s="56"/>
      <c r="U257" s="56"/>
      <c r="V257" s="56"/>
      <c r="W257" s="56"/>
      <c r="X257" s="57"/>
      <c r="Y257" s="31"/>
      <c r="Z257" s="31"/>
      <c r="AA257" s="31"/>
      <c r="AB257" s="31"/>
      <c r="AC257" s="31"/>
      <c r="AD257" s="31"/>
      <c r="AE257" s="31"/>
      <c r="AT257" s="17" t="s">
        <v>144</v>
      </c>
      <c r="AU257" s="17" t="s">
        <v>86</v>
      </c>
    </row>
    <row r="258" spans="1:65" s="12" customFormat="1">
      <c r="B258" s="179"/>
      <c r="D258" s="175" t="s">
        <v>145</v>
      </c>
      <c r="E258" s="180" t="s">
        <v>1</v>
      </c>
      <c r="F258" s="181" t="s">
        <v>146</v>
      </c>
      <c r="H258" s="180" t="s">
        <v>1</v>
      </c>
      <c r="I258" s="182"/>
      <c r="J258" s="182"/>
      <c r="M258" s="179"/>
      <c r="N258" s="183"/>
      <c r="O258" s="184"/>
      <c r="P258" s="184"/>
      <c r="Q258" s="184"/>
      <c r="R258" s="184"/>
      <c r="S258" s="184"/>
      <c r="T258" s="184"/>
      <c r="U258" s="184"/>
      <c r="V258" s="184"/>
      <c r="W258" s="184"/>
      <c r="X258" s="185"/>
      <c r="AT258" s="180" t="s">
        <v>145</v>
      </c>
      <c r="AU258" s="180" t="s">
        <v>86</v>
      </c>
      <c r="AV258" s="12" t="s">
        <v>86</v>
      </c>
      <c r="AW258" s="12" t="s">
        <v>4</v>
      </c>
      <c r="AX258" s="12" t="s">
        <v>78</v>
      </c>
      <c r="AY258" s="180" t="s">
        <v>137</v>
      </c>
    </row>
    <row r="259" spans="1:65" s="13" customFormat="1">
      <c r="B259" s="186"/>
      <c r="D259" s="175" t="s">
        <v>145</v>
      </c>
      <c r="E259" s="187" t="s">
        <v>1</v>
      </c>
      <c r="F259" s="188" t="s">
        <v>257</v>
      </c>
      <c r="H259" s="189">
        <v>6</v>
      </c>
      <c r="I259" s="190"/>
      <c r="J259" s="190"/>
      <c r="M259" s="186"/>
      <c r="N259" s="191"/>
      <c r="O259" s="192"/>
      <c r="P259" s="192"/>
      <c r="Q259" s="192"/>
      <c r="R259" s="192"/>
      <c r="S259" s="192"/>
      <c r="T259" s="192"/>
      <c r="U259" s="192"/>
      <c r="V259" s="192"/>
      <c r="W259" s="192"/>
      <c r="X259" s="193"/>
      <c r="AT259" s="187" t="s">
        <v>145</v>
      </c>
      <c r="AU259" s="187" t="s">
        <v>86</v>
      </c>
      <c r="AV259" s="13" t="s">
        <v>88</v>
      </c>
      <c r="AW259" s="13" t="s">
        <v>4</v>
      </c>
      <c r="AX259" s="13" t="s">
        <v>78</v>
      </c>
      <c r="AY259" s="187" t="s">
        <v>137</v>
      </c>
    </row>
    <row r="260" spans="1:65" s="14" customFormat="1">
      <c r="B260" s="194"/>
      <c r="D260" s="175" t="s">
        <v>145</v>
      </c>
      <c r="E260" s="195" t="s">
        <v>1</v>
      </c>
      <c r="F260" s="196" t="s">
        <v>148</v>
      </c>
      <c r="H260" s="197">
        <v>6</v>
      </c>
      <c r="I260" s="198"/>
      <c r="J260" s="198"/>
      <c r="M260" s="194"/>
      <c r="N260" s="199"/>
      <c r="O260" s="200"/>
      <c r="P260" s="200"/>
      <c r="Q260" s="200"/>
      <c r="R260" s="200"/>
      <c r="S260" s="200"/>
      <c r="T260" s="200"/>
      <c r="U260" s="200"/>
      <c r="V260" s="200"/>
      <c r="W260" s="200"/>
      <c r="X260" s="201"/>
      <c r="AT260" s="195" t="s">
        <v>145</v>
      </c>
      <c r="AU260" s="195" t="s">
        <v>86</v>
      </c>
      <c r="AV260" s="14" t="s">
        <v>142</v>
      </c>
      <c r="AW260" s="14" t="s">
        <v>4</v>
      </c>
      <c r="AX260" s="14" t="s">
        <v>86</v>
      </c>
      <c r="AY260" s="195" t="s">
        <v>137</v>
      </c>
    </row>
    <row r="261" spans="1:65" s="2" customFormat="1" ht="36" customHeight="1">
      <c r="A261" s="31"/>
      <c r="B261" s="159"/>
      <c r="C261" s="160" t="s">
        <v>258</v>
      </c>
      <c r="D261" s="160" t="s">
        <v>138</v>
      </c>
      <c r="E261" s="161" t="s">
        <v>259</v>
      </c>
      <c r="F261" s="162" t="s">
        <v>260</v>
      </c>
      <c r="G261" s="163" t="s">
        <v>141</v>
      </c>
      <c r="H261" s="164">
        <v>4</v>
      </c>
      <c r="I261" s="165"/>
      <c r="J261" s="165"/>
      <c r="K261" s="166">
        <f>ROUND(P261*H261,2)</f>
        <v>0</v>
      </c>
      <c r="L261" s="167"/>
      <c r="M261" s="32"/>
      <c r="N261" s="168" t="s">
        <v>1</v>
      </c>
      <c r="O261" s="169" t="s">
        <v>41</v>
      </c>
      <c r="P261" s="170">
        <f>I261+J261</f>
        <v>0</v>
      </c>
      <c r="Q261" s="170">
        <f>ROUND(I261*H261,2)</f>
        <v>0</v>
      </c>
      <c r="R261" s="170">
        <f>ROUND(J261*H261,2)</f>
        <v>0</v>
      </c>
      <c r="S261" s="56"/>
      <c r="T261" s="171">
        <f>S261*H261</f>
        <v>0</v>
      </c>
      <c r="U261" s="171">
        <v>0</v>
      </c>
      <c r="V261" s="171">
        <f>U261*H261</f>
        <v>0</v>
      </c>
      <c r="W261" s="171">
        <v>0</v>
      </c>
      <c r="X261" s="172">
        <f>W261*H261</f>
        <v>0</v>
      </c>
      <c r="Y261" s="31"/>
      <c r="Z261" s="31"/>
      <c r="AA261" s="31"/>
      <c r="AB261" s="31"/>
      <c r="AC261" s="31"/>
      <c r="AD261" s="31"/>
      <c r="AE261" s="31"/>
      <c r="AR261" s="173" t="s">
        <v>142</v>
      </c>
      <c r="AT261" s="173" t="s">
        <v>138</v>
      </c>
      <c r="AU261" s="173" t="s">
        <v>86</v>
      </c>
      <c r="AY261" s="17" t="s">
        <v>137</v>
      </c>
      <c r="BE261" s="174">
        <f>IF(O261="základní",K261,0)</f>
        <v>0</v>
      </c>
      <c r="BF261" s="174">
        <f>IF(O261="snížená",K261,0)</f>
        <v>0</v>
      </c>
      <c r="BG261" s="174">
        <f>IF(O261="zákl. přenesená",K261,0)</f>
        <v>0</v>
      </c>
      <c r="BH261" s="174">
        <f>IF(O261="sníž. přenesená",K261,0)</f>
        <v>0</v>
      </c>
      <c r="BI261" s="174">
        <f>IF(O261="nulová",K261,0)</f>
        <v>0</v>
      </c>
      <c r="BJ261" s="17" t="s">
        <v>86</v>
      </c>
      <c r="BK261" s="174">
        <f>ROUND(P261*H261,2)</f>
        <v>0</v>
      </c>
      <c r="BL261" s="17" t="s">
        <v>142</v>
      </c>
      <c r="BM261" s="173" t="s">
        <v>261</v>
      </c>
    </row>
    <row r="262" spans="1:65" s="2" customFormat="1" ht="19.5">
      <c r="A262" s="31"/>
      <c r="B262" s="32"/>
      <c r="C262" s="31"/>
      <c r="D262" s="175" t="s">
        <v>144</v>
      </c>
      <c r="E262" s="31"/>
      <c r="F262" s="176" t="s">
        <v>260</v>
      </c>
      <c r="G262" s="31"/>
      <c r="H262" s="31"/>
      <c r="I262" s="95"/>
      <c r="J262" s="95"/>
      <c r="K262" s="31"/>
      <c r="L262" s="31"/>
      <c r="M262" s="32"/>
      <c r="N262" s="177"/>
      <c r="O262" s="178"/>
      <c r="P262" s="56"/>
      <c r="Q262" s="56"/>
      <c r="R262" s="56"/>
      <c r="S262" s="56"/>
      <c r="T262" s="56"/>
      <c r="U262" s="56"/>
      <c r="V262" s="56"/>
      <c r="W262" s="56"/>
      <c r="X262" s="57"/>
      <c r="Y262" s="31"/>
      <c r="Z262" s="31"/>
      <c r="AA262" s="31"/>
      <c r="AB262" s="31"/>
      <c r="AC262" s="31"/>
      <c r="AD262" s="31"/>
      <c r="AE262" s="31"/>
      <c r="AT262" s="17" t="s">
        <v>144</v>
      </c>
      <c r="AU262" s="17" t="s">
        <v>86</v>
      </c>
    </row>
    <row r="263" spans="1:65" s="12" customFormat="1">
      <c r="B263" s="179"/>
      <c r="D263" s="175" t="s">
        <v>145</v>
      </c>
      <c r="E263" s="180" t="s">
        <v>1</v>
      </c>
      <c r="F263" s="181" t="s">
        <v>146</v>
      </c>
      <c r="H263" s="180" t="s">
        <v>1</v>
      </c>
      <c r="I263" s="182"/>
      <c r="J263" s="182"/>
      <c r="M263" s="179"/>
      <c r="N263" s="183"/>
      <c r="O263" s="184"/>
      <c r="P263" s="184"/>
      <c r="Q263" s="184"/>
      <c r="R263" s="184"/>
      <c r="S263" s="184"/>
      <c r="T263" s="184"/>
      <c r="U263" s="184"/>
      <c r="V263" s="184"/>
      <c r="W263" s="184"/>
      <c r="X263" s="185"/>
      <c r="AT263" s="180" t="s">
        <v>145</v>
      </c>
      <c r="AU263" s="180" t="s">
        <v>86</v>
      </c>
      <c r="AV263" s="12" t="s">
        <v>86</v>
      </c>
      <c r="AW263" s="12" t="s">
        <v>4</v>
      </c>
      <c r="AX263" s="12" t="s">
        <v>78</v>
      </c>
      <c r="AY263" s="180" t="s">
        <v>137</v>
      </c>
    </row>
    <row r="264" spans="1:65" s="13" customFormat="1">
      <c r="B264" s="186"/>
      <c r="D264" s="175" t="s">
        <v>145</v>
      </c>
      <c r="E264" s="187" t="s">
        <v>1</v>
      </c>
      <c r="F264" s="188" t="s">
        <v>262</v>
      </c>
      <c r="H264" s="189">
        <v>4</v>
      </c>
      <c r="I264" s="190"/>
      <c r="J264" s="190"/>
      <c r="M264" s="186"/>
      <c r="N264" s="191"/>
      <c r="O264" s="192"/>
      <c r="P264" s="192"/>
      <c r="Q264" s="192"/>
      <c r="R264" s="192"/>
      <c r="S264" s="192"/>
      <c r="T264" s="192"/>
      <c r="U264" s="192"/>
      <c r="V264" s="192"/>
      <c r="W264" s="192"/>
      <c r="X264" s="193"/>
      <c r="AT264" s="187" t="s">
        <v>145</v>
      </c>
      <c r="AU264" s="187" t="s">
        <v>86</v>
      </c>
      <c r="AV264" s="13" t="s">
        <v>88</v>
      </c>
      <c r="AW264" s="13" t="s">
        <v>4</v>
      </c>
      <c r="AX264" s="13" t="s">
        <v>78</v>
      </c>
      <c r="AY264" s="187" t="s">
        <v>137</v>
      </c>
    </row>
    <row r="265" spans="1:65" s="14" customFormat="1">
      <c r="B265" s="194"/>
      <c r="D265" s="175" t="s">
        <v>145</v>
      </c>
      <c r="E265" s="195" t="s">
        <v>1</v>
      </c>
      <c r="F265" s="196" t="s">
        <v>148</v>
      </c>
      <c r="H265" s="197">
        <v>4</v>
      </c>
      <c r="I265" s="198"/>
      <c r="J265" s="198"/>
      <c r="M265" s="194"/>
      <c r="N265" s="199"/>
      <c r="O265" s="200"/>
      <c r="P265" s="200"/>
      <c r="Q265" s="200"/>
      <c r="R265" s="200"/>
      <c r="S265" s="200"/>
      <c r="T265" s="200"/>
      <c r="U265" s="200"/>
      <c r="V265" s="200"/>
      <c r="W265" s="200"/>
      <c r="X265" s="201"/>
      <c r="AT265" s="195" t="s">
        <v>145</v>
      </c>
      <c r="AU265" s="195" t="s">
        <v>86</v>
      </c>
      <c r="AV265" s="14" t="s">
        <v>142</v>
      </c>
      <c r="AW265" s="14" t="s">
        <v>4</v>
      </c>
      <c r="AX265" s="14" t="s">
        <v>86</v>
      </c>
      <c r="AY265" s="195" t="s">
        <v>137</v>
      </c>
    </row>
    <row r="266" spans="1:65" s="2" customFormat="1" ht="36" customHeight="1">
      <c r="A266" s="31"/>
      <c r="B266" s="159"/>
      <c r="C266" s="160" t="s">
        <v>179</v>
      </c>
      <c r="D266" s="160" t="s">
        <v>138</v>
      </c>
      <c r="E266" s="161" t="s">
        <v>263</v>
      </c>
      <c r="F266" s="162" t="s">
        <v>264</v>
      </c>
      <c r="G266" s="163" t="s">
        <v>141</v>
      </c>
      <c r="H266" s="164">
        <v>2</v>
      </c>
      <c r="I266" s="165"/>
      <c r="J266" s="165"/>
      <c r="K266" s="166">
        <f>ROUND(P266*H266,2)</f>
        <v>0</v>
      </c>
      <c r="L266" s="167"/>
      <c r="M266" s="32"/>
      <c r="N266" s="168" t="s">
        <v>1</v>
      </c>
      <c r="O266" s="169" t="s">
        <v>41</v>
      </c>
      <c r="P266" s="170">
        <f>I266+J266</f>
        <v>0</v>
      </c>
      <c r="Q266" s="170">
        <f>ROUND(I266*H266,2)</f>
        <v>0</v>
      </c>
      <c r="R266" s="170">
        <f>ROUND(J266*H266,2)</f>
        <v>0</v>
      </c>
      <c r="S266" s="56"/>
      <c r="T266" s="171">
        <f>S266*H266</f>
        <v>0</v>
      </c>
      <c r="U266" s="171">
        <v>0</v>
      </c>
      <c r="V266" s="171">
        <f>U266*H266</f>
        <v>0</v>
      </c>
      <c r="W266" s="171">
        <v>0</v>
      </c>
      <c r="X266" s="172">
        <f>W266*H266</f>
        <v>0</v>
      </c>
      <c r="Y266" s="31"/>
      <c r="Z266" s="31"/>
      <c r="AA266" s="31"/>
      <c r="AB266" s="31"/>
      <c r="AC266" s="31"/>
      <c r="AD266" s="31"/>
      <c r="AE266" s="31"/>
      <c r="AR266" s="173" t="s">
        <v>142</v>
      </c>
      <c r="AT266" s="173" t="s">
        <v>138</v>
      </c>
      <c r="AU266" s="173" t="s">
        <v>86</v>
      </c>
      <c r="AY266" s="17" t="s">
        <v>137</v>
      </c>
      <c r="BE266" s="174">
        <f>IF(O266="základní",K266,0)</f>
        <v>0</v>
      </c>
      <c r="BF266" s="174">
        <f>IF(O266="snížená",K266,0)</f>
        <v>0</v>
      </c>
      <c r="BG266" s="174">
        <f>IF(O266="zákl. přenesená",K266,0)</f>
        <v>0</v>
      </c>
      <c r="BH266" s="174">
        <f>IF(O266="sníž. přenesená",K266,0)</f>
        <v>0</v>
      </c>
      <c r="BI266" s="174">
        <f>IF(O266="nulová",K266,0)</f>
        <v>0</v>
      </c>
      <c r="BJ266" s="17" t="s">
        <v>86</v>
      </c>
      <c r="BK266" s="174">
        <f>ROUND(P266*H266,2)</f>
        <v>0</v>
      </c>
      <c r="BL266" s="17" t="s">
        <v>142</v>
      </c>
      <c r="BM266" s="173" t="s">
        <v>265</v>
      </c>
    </row>
    <row r="267" spans="1:65" s="2" customFormat="1" ht="29.25">
      <c r="A267" s="31"/>
      <c r="B267" s="32"/>
      <c r="C267" s="31"/>
      <c r="D267" s="175" t="s">
        <v>144</v>
      </c>
      <c r="E267" s="31"/>
      <c r="F267" s="176" t="s">
        <v>264</v>
      </c>
      <c r="G267" s="31"/>
      <c r="H267" s="31"/>
      <c r="I267" s="95"/>
      <c r="J267" s="95"/>
      <c r="K267" s="31"/>
      <c r="L267" s="31"/>
      <c r="M267" s="32"/>
      <c r="N267" s="177"/>
      <c r="O267" s="178"/>
      <c r="P267" s="56"/>
      <c r="Q267" s="56"/>
      <c r="R267" s="56"/>
      <c r="S267" s="56"/>
      <c r="T267" s="56"/>
      <c r="U267" s="56"/>
      <c r="V267" s="56"/>
      <c r="W267" s="56"/>
      <c r="X267" s="57"/>
      <c r="Y267" s="31"/>
      <c r="Z267" s="31"/>
      <c r="AA267" s="31"/>
      <c r="AB267" s="31"/>
      <c r="AC267" s="31"/>
      <c r="AD267" s="31"/>
      <c r="AE267" s="31"/>
      <c r="AT267" s="17" t="s">
        <v>144</v>
      </c>
      <c r="AU267" s="17" t="s">
        <v>86</v>
      </c>
    </row>
    <row r="268" spans="1:65" s="12" customFormat="1">
      <c r="B268" s="179"/>
      <c r="D268" s="175" t="s">
        <v>145</v>
      </c>
      <c r="E268" s="180" t="s">
        <v>1</v>
      </c>
      <c r="F268" s="181" t="s">
        <v>146</v>
      </c>
      <c r="H268" s="180" t="s">
        <v>1</v>
      </c>
      <c r="I268" s="182"/>
      <c r="J268" s="182"/>
      <c r="M268" s="179"/>
      <c r="N268" s="183"/>
      <c r="O268" s="184"/>
      <c r="P268" s="184"/>
      <c r="Q268" s="184"/>
      <c r="R268" s="184"/>
      <c r="S268" s="184"/>
      <c r="T268" s="184"/>
      <c r="U268" s="184"/>
      <c r="V268" s="184"/>
      <c r="W268" s="184"/>
      <c r="X268" s="185"/>
      <c r="AT268" s="180" t="s">
        <v>145</v>
      </c>
      <c r="AU268" s="180" t="s">
        <v>86</v>
      </c>
      <c r="AV268" s="12" t="s">
        <v>86</v>
      </c>
      <c r="AW268" s="12" t="s">
        <v>4</v>
      </c>
      <c r="AX268" s="12" t="s">
        <v>78</v>
      </c>
      <c r="AY268" s="180" t="s">
        <v>137</v>
      </c>
    </row>
    <row r="269" spans="1:65" s="13" customFormat="1">
      <c r="B269" s="186"/>
      <c r="D269" s="175" t="s">
        <v>145</v>
      </c>
      <c r="E269" s="187" t="s">
        <v>1</v>
      </c>
      <c r="F269" s="188" t="s">
        <v>266</v>
      </c>
      <c r="H269" s="189">
        <v>2</v>
      </c>
      <c r="I269" s="190"/>
      <c r="J269" s="190"/>
      <c r="M269" s="186"/>
      <c r="N269" s="191"/>
      <c r="O269" s="192"/>
      <c r="P269" s="192"/>
      <c r="Q269" s="192"/>
      <c r="R269" s="192"/>
      <c r="S269" s="192"/>
      <c r="T269" s="192"/>
      <c r="U269" s="192"/>
      <c r="V269" s="192"/>
      <c r="W269" s="192"/>
      <c r="X269" s="193"/>
      <c r="AT269" s="187" t="s">
        <v>145</v>
      </c>
      <c r="AU269" s="187" t="s">
        <v>86</v>
      </c>
      <c r="AV269" s="13" t="s">
        <v>88</v>
      </c>
      <c r="AW269" s="13" t="s">
        <v>4</v>
      </c>
      <c r="AX269" s="13" t="s">
        <v>78</v>
      </c>
      <c r="AY269" s="187" t="s">
        <v>137</v>
      </c>
    </row>
    <row r="270" spans="1:65" s="14" customFormat="1">
      <c r="B270" s="194"/>
      <c r="D270" s="175" t="s">
        <v>145</v>
      </c>
      <c r="E270" s="195" t="s">
        <v>1</v>
      </c>
      <c r="F270" s="196" t="s">
        <v>148</v>
      </c>
      <c r="H270" s="197">
        <v>2</v>
      </c>
      <c r="I270" s="198"/>
      <c r="J270" s="198"/>
      <c r="M270" s="194"/>
      <c r="N270" s="199"/>
      <c r="O270" s="200"/>
      <c r="P270" s="200"/>
      <c r="Q270" s="200"/>
      <c r="R270" s="200"/>
      <c r="S270" s="200"/>
      <c r="T270" s="200"/>
      <c r="U270" s="200"/>
      <c r="V270" s="200"/>
      <c r="W270" s="200"/>
      <c r="X270" s="201"/>
      <c r="AT270" s="195" t="s">
        <v>145</v>
      </c>
      <c r="AU270" s="195" t="s">
        <v>86</v>
      </c>
      <c r="AV270" s="14" t="s">
        <v>142</v>
      </c>
      <c r="AW270" s="14" t="s">
        <v>4</v>
      </c>
      <c r="AX270" s="14" t="s">
        <v>86</v>
      </c>
      <c r="AY270" s="195" t="s">
        <v>137</v>
      </c>
    </row>
    <row r="271" spans="1:65" s="2" customFormat="1" ht="16.5" customHeight="1">
      <c r="A271" s="31"/>
      <c r="B271" s="159"/>
      <c r="C271" s="160" t="s">
        <v>267</v>
      </c>
      <c r="D271" s="160" t="s">
        <v>138</v>
      </c>
      <c r="E271" s="161" t="s">
        <v>268</v>
      </c>
      <c r="F271" s="162" t="s">
        <v>269</v>
      </c>
      <c r="G271" s="163" t="s">
        <v>141</v>
      </c>
      <c r="H271" s="164">
        <v>4</v>
      </c>
      <c r="I271" s="165"/>
      <c r="J271" s="165"/>
      <c r="K271" s="166">
        <f>ROUND(P271*H271,2)</f>
        <v>0</v>
      </c>
      <c r="L271" s="167"/>
      <c r="M271" s="32"/>
      <c r="N271" s="168" t="s">
        <v>1</v>
      </c>
      <c r="O271" s="169" t="s">
        <v>41</v>
      </c>
      <c r="P271" s="170">
        <f>I271+J271</f>
        <v>0</v>
      </c>
      <c r="Q271" s="170">
        <f>ROUND(I271*H271,2)</f>
        <v>0</v>
      </c>
      <c r="R271" s="170">
        <f>ROUND(J271*H271,2)</f>
        <v>0</v>
      </c>
      <c r="S271" s="56"/>
      <c r="T271" s="171">
        <f>S271*H271</f>
        <v>0</v>
      </c>
      <c r="U271" s="171">
        <v>0</v>
      </c>
      <c r="V271" s="171">
        <f>U271*H271</f>
        <v>0</v>
      </c>
      <c r="W271" s="171">
        <v>0</v>
      </c>
      <c r="X271" s="172">
        <f>W271*H271</f>
        <v>0</v>
      </c>
      <c r="Y271" s="31"/>
      <c r="Z271" s="31"/>
      <c r="AA271" s="31"/>
      <c r="AB271" s="31"/>
      <c r="AC271" s="31"/>
      <c r="AD271" s="31"/>
      <c r="AE271" s="31"/>
      <c r="AR271" s="173" t="s">
        <v>142</v>
      </c>
      <c r="AT271" s="173" t="s">
        <v>138</v>
      </c>
      <c r="AU271" s="173" t="s">
        <v>86</v>
      </c>
      <c r="AY271" s="17" t="s">
        <v>137</v>
      </c>
      <c r="BE271" s="174">
        <f>IF(O271="základní",K271,0)</f>
        <v>0</v>
      </c>
      <c r="BF271" s="174">
        <f>IF(O271="snížená",K271,0)</f>
        <v>0</v>
      </c>
      <c r="BG271" s="174">
        <f>IF(O271="zákl. přenesená",K271,0)</f>
        <v>0</v>
      </c>
      <c r="BH271" s="174">
        <f>IF(O271="sníž. přenesená",K271,0)</f>
        <v>0</v>
      </c>
      <c r="BI271" s="174">
        <f>IF(O271="nulová",K271,0)</f>
        <v>0</v>
      </c>
      <c r="BJ271" s="17" t="s">
        <v>86</v>
      </c>
      <c r="BK271" s="174">
        <f>ROUND(P271*H271,2)</f>
        <v>0</v>
      </c>
      <c r="BL271" s="17" t="s">
        <v>142</v>
      </c>
      <c r="BM271" s="173" t="s">
        <v>270</v>
      </c>
    </row>
    <row r="272" spans="1:65" s="2" customFormat="1" ht="29.25">
      <c r="A272" s="31"/>
      <c r="B272" s="32"/>
      <c r="C272" s="31"/>
      <c r="D272" s="175" t="s">
        <v>144</v>
      </c>
      <c r="E272" s="31"/>
      <c r="F272" s="176" t="s">
        <v>264</v>
      </c>
      <c r="G272" s="31"/>
      <c r="H272" s="31"/>
      <c r="I272" s="95"/>
      <c r="J272" s="95"/>
      <c r="K272" s="31"/>
      <c r="L272" s="31"/>
      <c r="M272" s="32"/>
      <c r="N272" s="177"/>
      <c r="O272" s="178"/>
      <c r="P272" s="56"/>
      <c r="Q272" s="56"/>
      <c r="R272" s="56"/>
      <c r="S272" s="56"/>
      <c r="T272" s="56"/>
      <c r="U272" s="56"/>
      <c r="V272" s="56"/>
      <c r="W272" s="56"/>
      <c r="X272" s="57"/>
      <c r="Y272" s="31"/>
      <c r="Z272" s="31"/>
      <c r="AA272" s="31"/>
      <c r="AB272" s="31"/>
      <c r="AC272" s="31"/>
      <c r="AD272" s="31"/>
      <c r="AE272" s="31"/>
      <c r="AT272" s="17" t="s">
        <v>144</v>
      </c>
      <c r="AU272" s="17" t="s">
        <v>86</v>
      </c>
    </row>
    <row r="273" spans="1:65" s="12" customFormat="1">
      <c r="B273" s="179"/>
      <c r="D273" s="175" t="s">
        <v>145</v>
      </c>
      <c r="E273" s="180" t="s">
        <v>1</v>
      </c>
      <c r="F273" s="181" t="s">
        <v>146</v>
      </c>
      <c r="H273" s="180" t="s">
        <v>1</v>
      </c>
      <c r="I273" s="182"/>
      <c r="J273" s="182"/>
      <c r="M273" s="179"/>
      <c r="N273" s="183"/>
      <c r="O273" s="184"/>
      <c r="P273" s="184"/>
      <c r="Q273" s="184"/>
      <c r="R273" s="184"/>
      <c r="S273" s="184"/>
      <c r="T273" s="184"/>
      <c r="U273" s="184"/>
      <c r="V273" s="184"/>
      <c r="W273" s="184"/>
      <c r="X273" s="185"/>
      <c r="AT273" s="180" t="s">
        <v>145</v>
      </c>
      <c r="AU273" s="180" t="s">
        <v>86</v>
      </c>
      <c r="AV273" s="12" t="s">
        <v>86</v>
      </c>
      <c r="AW273" s="12" t="s">
        <v>4</v>
      </c>
      <c r="AX273" s="12" t="s">
        <v>78</v>
      </c>
      <c r="AY273" s="180" t="s">
        <v>137</v>
      </c>
    </row>
    <row r="274" spans="1:65" s="13" customFormat="1">
      <c r="B274" s="186"/>
      <c r="D274" s="175" t="s">
        <v>145</v>
      </c>
      <c r="E274" s="187" t="s">
        <v>1</v>
      </c>
      <c r="F274" s="188" t="s">
        <v>271</v>
      </c>
      <c r="H274" s="189">
        <v>4</v>
      </c>
      <c r="I274" s="190"/>
      <c r="J274" s="190"/>
      <c r="M274" s="186"/>
      <c r="N274" s="191"/>
      <c r="O274" s="192"/>
      <c r="P274" s="192"/>
      <c r="Q274" s="192"/>
      <c r="R274" s="192"/>
      <c r="S274" s="192"/>
      <c r="T274" s="192"/>
      <c r="U274" s="192"/>
      <c r="V274" s="192"/>
      <c r="W274" s="192"/>
      <c r="X274" s="193"/>
      <c r="AT274" s="187" t="s">
        <v>145</v>
      </c>
      <c r="AU274" s="187" t="s">
        <v>86</v>
      </c>
      <c r="AV274" s="13" t="s">
        <v>88</v>
      </c>
      <c r="AW274" s="13" t="s">
        <v>4</v>
      </c>
      <c r="AX274" s="13" t="s">
        <v>78</v>
      </c>
      <c r="AY274" s="187" t="s">
        <v>137</v>
      </c>
    </row>
    <row r="275" spans="1:65" s="14" customFormat="1">
      <c r="B275" s="194"/>
      <c r="D275" s="175" t="s">
        <v>145</v>
      </c>
      <c r="E275" s="195" t="s">
        <v>1</v>
      </c>
      <c r="F275" s="196" t="s">
        <v>148</v>
      </c>
      <c r="H275" s="197">
        <v>4</v>
      </c>
      <c r="I275" s="198"/>
      <c r="J275" s="198"/>
      <c r="M275" s="194"/>
      <c r="N275" s="199"/>
      <c r="O275" s="200"/>
      <c r="P275" s="200"/>
      <c r="Q275" s="200"/>
      <c r="R275" s="200"/>
      <c r="S275" s="200"/>
      <c r="T275" s="200"/>
      <c r="U275" s="200"/>
      <c r="V275" s="200"/>
      <c r="W275" s="200"/>
      <c r="X275" s="201"/>
      <c r="AT275" s="195" t="s">
        <v>145</v>
      </c>
      <c r="AU275" s="195" t="s">
        <v>86</v>
      </c>
      <c r="AV275" s="14" t="s">
        <v>142</v>
      </c>
      <c r="AW275" s="14" t="s">
        <v>4</v>
      </c>
      <c r="AX275" s="14" t="s">
        <v>86</v>
      </c>
      <c r="AY275" s="195" t="s">
        <v>137</v>
      </c>
    </row>
    <row r="276" spans="1:65" s="2" customFormat="1" ht="60" customHeight="1">
      <c r="A276" s="31"/>
      <c r="B276" s="159"/>
      <c r="C276" s="160" t="s">
        <v>182</v>
      </c>
      <c r="D276" s="160" t="s">
        <v>138</v>
      </c>
      <c r="E276" s="161" t="s">
        <v>272</v>
      </c>
      <c r="F276" s="162" t="s">
        <v>273</v>
      </c>
      <c r="G276" s="163" t="s">
        <v>141</v>
      </c>
      <c r="H276" s="164">
        <v>2</v>
      </c>
      <c r="I276" s="165"/>
      <c r="J276" s="165"/>
      <c r="K276" s="166">
        <f>ROUND(P276*H276,2)</f>
        <v>0</v>
      </c>
      <c r="L276" s="167"/>
      <c r="M276" s="32"/>
      <c r="N276" s="168" t="s">
        <v>1</v>
      </c>
      <c r="O276" s="169" t="s">
        <v>41</v>
      </c>
      <c r="P276" s="170">
        <f>I276+J276</f>
        <v>0</v>
      </c>
      <c r="Q276" s="170">
        <f>ROUND(I276*H276,2)</f>
        <v>0</v>
      </c>
      <c r="R276" s="170">
        <f>ROUND(J276*H276,2)</f>
        <v>0</v>
      </c>
      <c r="S276" s="56"/>
      <c r="T276" s="171">
        <f>S276*H276</f>
        <v>0</v>
      </c>
      <c r="U276" s="171">
        <v>0</v>
      </c>
      <c r="V276" s="171">
        <f>U276*H276</f>
        <v>0</v>
      </c>
      <c r="W276" s="171">
        <v>0</v>
      </c>
      <c r="X276" s="172">
        <f>W276*H276</f>
        <v>0</v>
      </c>
      <c r="Y276" s="31"/>
      <c r="Z276" s="31"/>
      <c r="AA276" s="31"/>
      <c r="AB276" s="31"/>
      <c r="AC276" s="31"/>
      <c r="AD276" s="31"/>
      <c r="AE276" s="31"/>
      <c r="AR276" s="173" t="s">
        <v>142</v>
      </c>
      <c r="AT276" s="173" t="s">
        <v>138</v>
      </c>
      <c r="AU276" s="173" t="s">
        <v>86</v>
      </c>
      <c r="AY276" s="17" t="s">
        <v>137</v>
      </c>
      <c r="BE276" s="174">
        <f>IF(O276="základní",K276,0)</f>
        <v>0</v>
      </c>
      <c r="BF276" s="174">
        <f>IF(O276="snížená",K276,0)</f>
        <v>0</v>
      </c>
      <c r="BG276" s="174">
        <f>IF(O276="zákl. přenesená",K276,0)</f>
        <v>0</v>
      </c>
      <c r="BH276" s="174">
        <f>IF(O276="sníž. přenesená",K276,0)</f>
        <v>0</v>
      </c>
      <c r="BI276" s="174">
        <f>IF(O276="nulová",K276,0)</f>
        <v>0</v>
      </c>
      <c r="BJ276" s="17" t="s">
        <v>86</v>
      </c>
      <c r="BK276" s="174">
        <f>ROUND(P276*H276,2)</f>
        <v>0</v>
      </c>
      <c r="BL276" s="17" t="s">
        <v>142</v>
      </c>
      <c r="BM276" s="173" t="s">
        <v>274</v>
      </c>
    </row>
    <row r="277" spans="1:65" s="2" customFormat="1" ht="48.75">
      <c r="A277" s="31"/>
      <c r="B277" s="32"/>
      <c r="C277" s="31"/>
      <c r="D277" s="175" t="s">
        <v>144</v>
      </c>
      <c r="E277" s="31"/>
      <c r="F277" s="176" t="s">
        <v>275</v>
      </c>
      <c r="G277" s="31"/>
      <c r="H277" s="31"/>
      <c r="I277" s="95"/>
      <c r="J277" s="95"/>
      <c r="K277" s="31"/>
      <c r="L277" s="31"/>
      <c r="M277" s="32"/>
      <c r="N277" s="177"/>
      <c r="O277" s="178"/>
      <c r="P277" s="56"/>
      <c r="Q277" s="56"/>
      <c r="R277" s="56"/>
      <c r="S277" s="56"/>
      <c r="T277" s="56"/>
      <c r="U277" s="56"/>
      <c r="V277" s="56"/>
      <c r="W277" s="56"/>
      <c r="X277" s="57"/>
      <c r="Y277" s="31"/>
      <c r="Z277" s="31"/>
      <c r="AA277" s="31"/>
      <c r="AB277" s="31"/>
      <c r="AC277" s="31"/>
      <c r="AD277" s="31"/>
      <c r="AE277" s="31"/>
      <c r="AT277" s="17" t="s">
        <v>144</v>
      </c>
      <c r="AU277" s="17" t="s">
        <v>86</v>
      </c>
    </row>
    <row r="278" spans="1:65" s="12" customFormat="1">
      <c r="B278" s="179"/>
      <c r="D278" s="175" t="s">
        <v>145</v>
      </c>
      <c r="E278" s="180" t="s">
        <v>1</v>
      </c>
      <c r="F278" s="181" t="s">
        <v>276</v>
      </c>
      <c r="H278" s="180" t="s">
        <v>1</v>
      </c>
      <c r="I278" s="182"/>
      <c r="J278" s="182"/>
      <c r="M278" s="179"/>
      <c r="N278" s="183"/>
      <c r="O278" s="184"/>
      <c r="P278" s="184"/>
      <c r="Q278" s="184"/>
      <c r="R278" s="184"/>
      <c r="S278" s="184"/>
      <c r="T278" s="184"/>
      <c r="U278" s="184"/>
      <c r="V278" s="184"/>
      <c r="W278" s="184"/>
      <c r="X278" s="185"/>
      <c r="AT278" s="180" t="s">
        <v>145</v>
      </c>
      <c r="AU278" s="180" t="s">
        <v>86</v>
      </c>
      <c r="AV278" s="12" t="s">
        <v>86</v>
      </c>
      <c r="AW278" s="12" t="s">
        <v>4</v>
      </c>
      <c r="AX278" s="12" t="s">
        <v>78</v>
      </c>
      <c r="AY278" s="180" t="s">
        <v>137</v>
      </c>
    </row>
    <row r="279" spans="1:65" s="13" customFormat="1">
      <c r="B279" s="186"/>
      <c r="D279" s="175" t="s">
        <v>145</v>
      </c>
      <c r="E279" s="187" t="s">
        <v>1</v>
      </c>
      <c r="F279" s="188" t="s">
        <v>88</v>
      </c>
      <c r="H279" s="189">
        <v>2</v>
      </c>
      <c r="I279" s="190"/>
      <c r="J279" s="190"/>
      <c r="M279" s="186"/>
      <c r="N279" s="191"/>
      <c r="O279" s="192"/>
      <c r="P279" s="192"/>
      <c r="Q279" s="192"/>
      <c r="R279" s="192"/>
      <c r="S279" s="192"/>
      <c r="T279" s="192"/>
      <c r="U279" s="192"/>
      <c r="V279" s="192"/>
      <c r="W279" s="192"/>
      <c r="X279" s="193"/>
      <c r="AT279" s="187" t="s">
        <v>145</v>
      </c>
      <c r="AU279" s="187" t="s">
        <v>86</v>
      </c>
      <c r="AV279" s="13" t="s">
        <v>88</v>
      </c>
      <c r="AW279" s="13" t="s">
        <v>4</v>
      </c>
      <c r="AX279" s="13" t="s">
        <v>78</v>
      </c>
      <c r="AY279" s="187" t="s">
        <v>137</v>
      </c>
    </row>
    <row r="280" spans="1:65" s="14" customFormat="1">
      <c r="B280" s="194"/>
      <c r="D280" s="175" t="s">
        <v>145</v>
      </c>
      <c r="E280" s="195" t="s">
        <v>1</v>
      </c>
      <c r="F280" s="196" t="s">
        <v>148</v>
      </c>
      <c r="H280" s="197">
        <v>2</v>
      </c>
      <c r="I280" s="198"/>
      <c r="J280" s="198"/>
      <c r="M280" s="194"/>
      <c r="N280" s="199"/>
      <c r="O280" s="200"/>
      <c r="P280" s="200"/>
      <c r="Q280" s="200"/>
      <c r="R280" s="200"/>
      <c r="S280" s="200"/>
      <c r="T280" s="200"/>
      <c r="U280" s="200"/>
      <c r="V280" s="200"/>
      <c r="W280" s="200"/>
      <c r="X280" s="201"/>
      <c r="AT280" s="195" t="s">
        <v>145</v>
      </c>
      <c r="AU280" s="195" t="s">
        <v>86</v>
      </c>
      <c r="AV280" s="14" t="s">
        <v>142</v>
      </c>
      <c r="AW280" s="14" t="s">
        <v>4</v>
      </c>
      <c r="AX280" s="14" t="s">
        <v>86</v>
      </c>
      <c r="AY280" s="195" t="s">
        <v>137</v>
      </c>
    </row>
    <row r="281" spans="1:65" s="2" customFormat="1" ht="24" customHeight="1">
      <c r="A281" s="31"/>
      <c r="B281" s="159"/>
      <c r="C281" s="160" t="s">
        <v>277</v>
      </c>
      <c r="D281" s="160" t="s">
        <v>138</v>
      </c>
      <c r="E281" s="161" t="s">
        <v>278</v>
      </c>
      <c r="F281" s="162" t="s">
        <v>279</v>
      </c>
      <c r="G281" s="163" t="s">
        <v>141</v>
      </c>
      <c r="H281" s="164">
        <v>1</v>
      </c>
      <c r="I281" s="165"/>
      <c r="J281" s="165"/>
      <c r="K281" s="166">
        <f>ROUND(P281*H281,2)</f>
        <v>0</v>
      </c>
      <c r="L281" s="167"/>
      <c r="M281" s="32"/>
      <c r="N281" s="168" t="s">
        <v>1</v>
      </c>
      <c r="O281" s="169" t="s">
        <v>41</v>
      </c>
      <c r="P281" s="170">
        <f>I281+J281</f>
        <v>0</v>
      </c>
      <c r="Q281" s="170">
        <f>ROUND(I281*H281,2)</f>
        <v>0</v>
      </c>
      <c r="R281" s="170">
        <f>ROUND(J281*H281,2)</f>
        <v>0</v>
      </c>
      <c r="S281" s="56"/>
      <c r="T281" s="171">
        <f>S281*H281</f>
        <v>0</v>
      </c>
      <c r="U281" s="171">
        <v>0</v>
      </c>
      <c r="V281" s="171">
        <f>U281*H281</f>
        <v>0</v>
      </c>
      <c r="W281" s="171">
        <v>0</v>
      </c>
      <c r="X281" s="172">
        <f>W281*H281</f>
        <v>0</v>
      </c>
      <c r="Y281" s="31"/>
      <c r="Z281" s="31"/>
      <c r="AA281" s="31"/>
      <c r="AB281" s="31"/>
      <c r="AC281" s="31"/>
      <c r="AD281" s="31"/>
      <c r="AE281" s="31"/>
      <c r="AR281" s="173" t="s">
        <v>142</v>
      </c>
      <c r="AT281" s="173" t="s">
        <v>138</v>
      </c>
      <c r="AU281" s="173" t="s">
        <v>86</v>
      </c>
      <c r="AY281" s="17" t="s">
        <v>137</v>
      </c>
      <c r="BE281" s="174">
        <f>IF(O281="základní",K281,0)</f>
        <v>0</v>
      </c>
      <c r="BF281" s="174">
        <f>IF(O281="snížená",K281,0)</f>
        <v>0</v>
      </c>
      <c r="BG281" s="174">
        <f>IF(O281="zákl. přenesená",K281,0)</f>
        <v>0</v>
      </c>
      <c r="BH281" s="174">
        <f>IF(O281="sníž. přenesená",K281,0)</f>
        <v>0</v>
      </c>
      <c r="BI281" s="174">
        <f>IF(O281="nulová",K281,0)</f>
        <v>0</v>
      </c>
      <c r="BJ281" s="17" t="s">
        <v>86</v>
      </c>
      <c r="BK281" s="174">
        <f>ROUND(P281*H281,2)</f>
        <v>0</v>
      </c>
      <c r="BL281" s="17" t="s">
        <v>142</v>
      </c>
      <c r="BM281" s="173" t="s">
        <v>280</v>
      </c>
    </row>
    <row r="282" spans="1:65" s="2" customFormat="1" ht="19.5">
      <c r="A282" s="31"/>
      <c r="B282" s="32"/>
      <c r="C282" s="31"/>
      <c r="D282" s="175" t="s">
        <v>144</v>
      </c>
      <c r="E282" s="31"/>
      <c r="F282" s="176" t="s">
        <v>279</v>
      </c>
      <c r="G282" s="31"/>
      <c r="H282" s="31"/>
      <c r="I282" s="95"/>
      <c r="J282" s="95"/>
      <c r="K282" s="31"/>
      <c r="L282" s="31"/>
      <c r="M282" s="32"/>
      <c r="N282" s="177"/>
      <c r="O282" s="178"/>
      <c r="P282" s="56"/>
      <c r="Q282" s="56"/>
      <c r="R282" s="56"/>
      <c r="S282" s="56"/>
      <c r="T282" s="56"/>
      <c r="U282" s="56"/>
      <c r="V282" s="56"/>
      <c r="W282" s="56"/>
      <c r="X282" s="57"/>
      <c r="Y282" s="31"/>
      <c r="Z282" s="31"/>
      <c r="AA282" s="31"/>
      <c r="AB282" s="31"/>
      <c r="AC282" s="31"/>
      <c r="AD282" s="31"/>
      <c r="AE282" s="31"/>
      <c r="AT282" s="17" t="s">
        <v>144</v>
      </c>
      <c r="AU282" s="17" t="s">
        <v>86</v>
      </c>
    </row>
    <row r="283" spans="1:65" s="12" customFormat="1">
      <c r="B283" s="179"/>
      <c r="D283" s="175" t="s">
        <v>145</v>
      </c>
      <c r="E283" s="180" t="s">
        <v>1</v>
      </c>
      <c r="F283" s="181" t="s">
        <v>146</v>
      </c>
      <c r="H283" s="180" t="s">
        <v>1</v>
      </c>
      <c r="I283" s="182"/>
      <c r="J283" s="182"/>
      <c r="M283" s="179"/>
      <c r="N283" s="183"/>
      <c r="O283" s="184"/>
      <c r="P283" s="184"/>
      <c r="Q283" s="184"/>
      <c r="R283" s="184"/>
      <c r="S283" s="184"/>
      <c r="T283" s="184"/>
      <c r="U283" s="184"/>
      <c r="V283" s="184"/>
      <c r="W283" s="184"/>
      <c r="X283" s="185"/>
      <c r="AT283" s="180" t="s">
        <v>145</v>
      </c>
      <c r="AU283" s="180" t="s">
        <v>86</v>
      </c>
      <c r="AV283" s="12" t="s">
        <v>86</v>
      </c>
      <c r="AW283" s="12" t="s">
        <v>4</v>
      </c>
      <c r="AX283" s="12" t="s">
        <v>78</v>
      </c>
      <c r="AY283" s="180" t="s">
        <v>137</v>
      </c>
    </row>
    <row r="284" spans="1:65" s="13" customFormat="1">
      <c r="B284" s="186"/>
      <c r="D284" s="175" t="s">
        <v>145</v>
      </c>
      <c r="E284" s="187" t="s">
        <v>1</v>
      </c>
      <c r="F284" s="188" t="s">
        <v>86</v>
      </c>
      <c r="H284" s="189">
        <v>1</v>
      </c>
      <c r="I284" s="190"/>
      <c r="J284" s="190"/>
      <c r="M284" s="186"/>
      <c r="N284" s="191"/>
      <c r="O284" s="192"/>
      <c r="P284" s="192"/>
      <c r="Q284" s="192"/>
      <c r="R284" s="192"/>
      <c r="S284" s="192"/>
      <c r="T284" s="192"/>
      <c r="U284" s="192"/>
      <c r="V284" s="192"/>
      <c r="W284" s="192"/>
      <c r="X284" s="193"/>
      <c r="AT284" s="187" t="s">
        <v>145</v>
      </c>
      <c r="AU284" s="187" t="s">
        <v>86</v>
      </c>
      <c r="AV284" s="13" t="s">
        <v>88</v>
      </c>
      <c r="AW284" s="13" t="s">
        <v>4</v>
      </c>
      <c r="AX284" s="13" t="s">
        <v>78</v>
      </c>
      <c r="AY284" s="187" t="s">
        <v>137</v>
      </c>
    </row>
    <row r="285" spans="1:65" s="14" customFormat="1">
      <c r="B285" s="194"/>
      <c r="D285" s="175" t="s">
        <v>145</v>
      </c>
      <c r="E285" s="195" t="s">
        <v>1</v>
      </c>
      <c r="F285" s="196" t="s">
        <v>148</v>
      </c>
      <c r="H285" s="197">
        <v>1</v>
      </c>
      <c r="I285" s="198"/>
      <c r="J285" s="198"/>
      <c r="M285" s="194"/>
      <c r="N285" s="199"/>
      <c r="O285" s="200"/>
      <c r="P285" s="200"/>
      <c r="Q285" s="200"/>
      <c r="R285" s="200"/>
      <c r="S285" s="200"/>
      <c r="T285" s="200"/>
      <c r="U285" s="200"/>
      <c r="V285" s="200"/>
      <c r="W285" s="200"/>
      <c r="X285" s="201"/>
      <c r="AT285" s="195" t="s">
        <v>145</v>
      </c>
      <c r="AU285" s="195" t="s">
        <v>86</v>
      </c>
      <c r="AV285" s="14" t="s">
        <v>142</v>
      </c>
      <c r="AW285" s="14" t="s">
        <v>4</v>
      </c>
      <c r="AX285" s="14" t="s">
        <v>86</v>
      </c>
      <c r="AY285" s="195" t="s">
        <v>137</v>
      </c>
    </row>
    <row r="286" spans="1:65" s="2" customFormat="1" ht="48" customHeight="1">
      <c r="A286" s="31"/>
      <c r="B286" s="159"/>
      <c r="C286" s="160" t="s">
        <v>186</v>
      </c>
      <c r="D286" s="160" t="s">
        <v>138</v>
      </c>
      <c r="E286" s="161" t="s">
        <v>281</v>
      </c>
      <c r="F286" s="162" t="s">
        <v>282</v>
      </c>
      <c r="G286" s="163" t="s">
        <v>141</v>
      </c>
      <c r="H286" s="164">
        <v>58</v>
      </c>
      <c r="I286" s="165"/>
      <c r="J286" s="165"/>
      <c r="K286" s="166">
        <f>ROUND(P286*H286,2)</f>
        <v>0</v>
      </c>
      <c r="L286" s="167"/>
      <c r="M286" s="32"/>
      <c r="N286" s="168" t="s">
        <v>1</v>
      </c>
      <c r="O286" s="169" t="s">
        <v>41</v>
      </c>
      <c r="P286" s="170">
        <f>I286+J286</f>
        <v>0</v>
      </c>
      <c r="Q286" s="170">
        <f>ROUND(I286*H286,2)</f>
        <v>0</v>
      </c>
      <c r="R286" s="170">
        <f>ROUND(J286*H286,2)</f>
        <v>0</v>
      </c>
      <c r="S286" s="56"/>
      <c r="T286" s="171">
        <f>S286*H286</f>
        <v>0</v>
      </c>
      <c r="U286" s="171">
        <v>0</v>
      </c>
      <c r="V286" s="171">
        <f>U286*H286</f>
        <v>0</v>
      </c>
      <c r="W286" s="171">
        <v>0</v>
      </c>
      <c r="X286" s="172">
        <f>W286*H286</f>
        <v>0</v>
      </c>
      <c r="Y286" s="31"/>
      <c r="Z286" s="31"/>
      <c r="AA286" s="31"/>
      <c r="AB286" s="31"/>
      <c r="AC286" s="31"/>
      <c r="AD286" s="31"/>
      <c r="AE286" s="31"/>
      <c r="AR286" s="173" t="s">
        <v>142</v>
      </c>
      <c r="AT286" s="173" t="s">
        <v>138</v>
      </c>
      <c r="AU286" s="173" t="s">
        <v>86</v>
      </c>
      <c r="AY286" s="17" t="s">
        <v>137</v>
      </c>
      <c r="BE286" s="174">
        <f>IF(O286="základní",K286,0)</f>
        <v>0</v>
      </c>
      <c r="BF286" s="174">
        <f>IF(O286="snížená",K286,0)</f>
        <v>0</v>
      </c>
      <c r="BG286" s="174">
        <f>IF(O286="zákl. přenesená",K286,0)</f>
        <v>0</v>
      </c>
      <c r="BH286" s="174">
        <f>IF(O286="sníž. přenesená",K286,0)</f>
        <v>0</v>
      </c>
      <c r="BI286" s="174">
        <f>IF(O286="nulová",K286,0)</f>
        <v>0</v>
      </c>
      <c r="BJ286" s="17" t="s">
        <v>86</v>
      </c>
      <c r="BK286" s="174">
        <f>ROUND(P286*H286,2)</f>
        <v>0</v>
      </c>
      <c r="BL286" s="17" t="s">
        <v>142</v>
      </c>
      <c r="BM286" s="173" t="s">
        <v>283</v>
      </c>
    </row>
    <row r="287" spans="1:65" s="2" customFormat="1" ht="39">
      <c r="A287" s="31"/>
      <c r="B287" s="32"/>
      <c r="C287" s="31"/>
      <c r="D287" s="175" t="s">
        <v>144</v>
      </c>
      <c r="E287" s="31"/>
      <c r="F287" s="176" t="s">
        <v>282</v>
      </c>
      <c r="G287" s="31"/>
      <c r="H287" s="31"/>
      <c r="I287" s="95"/>
      <c r="J287" s="95"/>
      <c r="K287" s="31"/>
      <c r="L287" s="31"/>
      <c r="M287" s="32"/>
      <c r="N287" s="177"/>
      <c r="O287" s="178"/>
      <c r="P287" s="56"/>
      <c r="Q287" s="56"/>
      <c r="R287" s="56"/>
      <c r="S287" s="56"/>
      <c r="T287" s="56"/>
      <c r="U287" s="56"/>
      <c r="V287" s="56"/>
      <c r="W287" s="56"/>
      <c r="X287" s="57"/>
      <c r="Y287" s="31"/>
      <c r="Z287" s="31"/>
      <c r="AA287" s="31"/>
      <c r="AB287" s="31"/>
      <c r="AC287" s="31"/>
      <c r="AD287" s="31"/>
      <c r="AE287" s="31"/>
      <c r="AT287" s="17" t="s">
        <v>144</v>
      </c>
      <c r="AU287" s="17" t="s">
        <v>86</v>
      </c>
    </row>
    <row r="288" spans="1:65" s="12" customFormat="1" ht="22.5">
      <c r="B288" s="179"/>
      <c r="D288" s="175" t="s">
        <v>145</v>
      </c>
      <c r="E288" s="180" t="s">
        <v>1</v>
      </c>
      <c r="F288" s="181" t="s">
        <v>158</v>
      </c>
      <c r="H288" s="180" t="s">
        <v>1</v>
      </c>
      <c r="I288" s="182"/>
      <c r="J288" s="182"/>
      <c r="M288" s="179"/>
      <c r="N288" s="183"/>
      <c r="O288" s="184"/>
      <c r="P288" s="184"/>
      <c r="Q288" s="184"/>
      <c r="R288" s="184"/>
      <c r="S288" s="184"/>
      <c r="T288" s="184"/>
      <c r="U288" s="184"/>
      <c r="V288" s="184"/>
      <c r="W288" s="184"/>
      <c r="X288" s="185"/>
      <c r="AT288" s="180" t="s">
        <v>145</v>
      </c>
      <c r="AU288" s="180" t="s">
        <v>86</v>
      </c>
      <c r="AV288" s="12" t="s">
        <v>86</v>
      </c>
      <c r="AW288" s="12" t="s">
        <v>4</v>
      </c>
      <c r="AX288" s="12" t="s">
        <v>78</v>
      </c>
      <c r="AY288" s="180" t="s">
        <v>137</v>
      </c>
    </row>
    <row r="289" spans="1:65" s="13" customFormat="1">
      <c r="B289" s="186"/>
      <c r="D289" s="175" t="s">
        <v>145</v>
      </c>
      <c r="E289" s="187" t="s">
        <v>1</v>
      </c>
      <c r="F289" s="188" t="s">
        <v>284</v>
      </c>
      <c r="H289" s="189">
        <v>58</v>
      </c>
      <c r="I289" s="190"/>
      <c r="J289" s="190"/>
      <c r="M289" s="186"/>
      <c r="N289" s="191"/>
      <c r="O289" s="192"/>
      <c r="P289" s="192"/>
      <c r="Q289" s="192"/>
      <c r="R289" s="192"/>
      <c r="S289" s="192"/>
      <c r="T289" s="192"/>
      <c r="U289" s="192"/>
      <c r="V289" s="192"/>
      <c r="W289" s="192"/>
      <c r="X289" s="193"/>
      <c r="AT289" s="187" t="s">
        <v>145</v>
      </c>
      <c r="AU289" s="187" t="s">
        <v>86</v>
      </c>
      <c r="AV289" s="13" t="s">
        <v>88</v>
      </c>
      <c r="AW289" s="13" t="s">
        <v>4</v>
      </c>
      <c r="AX289" s="13" t="s">
        <v>78</v>
      </c>
      <c r="AY289" s="187" t="s">
        <v>137</v>
      </c>
    </row>
    <row r="290" spans="1:65" s="14" customFormat="1">
      <c r="B290" s="194"/>
      <c r="D290" s="175" t="s">
        <v>145</v>
      </c>
      <c r="E290" s="195" t="s">
        <v>1</v>
      </c>
      <c r="F290" s="196" t="s">
        <v>148</v>
      </c>
      <c r="H290" s="197">
        <v>58</v>
      </c>
      <c r="I290" s="198"/>
      <c r="J290" s="198"/>
      <c r="M290" s="194"/>
      <c r="N290" s="199"/>
      <c r="O290" s="200"/>
      <c r="P290" s="200"/>
      <c r="Q290" s="200"/>
      <c r="R290" s="200"/>
      <c r="S290" s="200"/>
      <c r="T290" s="200"/>
      <c r="U290" s="200"/>
      <c r="V290" s="200"/>
      <c r="W290" s="200"/>
      <c r="X290" s="201"/>
      <c r="AT290" s="195" t="s">
        <v>145</v>
      </c>
      <c r="AU290" s="195" t="s">
        <v>86</v>
      </c>
      <c r="AV290" s="14" t="s">
        <v>142</v>
      </c>
      <c r="AW290" s="14" t="s">
        <v>4</v>
      </c>
      <c r="AX290" s="14" t="s">
        <v>86</v>
      </c>
      <c r="AY290" s="195" t="s">
        <v>137</v>
      </c>
    </row>
    <row r="291" spans="1:65" s="2" customFormat="1" ht="24" customHeight="1">
      <c r="A291" s="31"/>
      <c r="B291" s="159"/>
      <c r="C291" s="160" t="s">
        <v>285</v>
      </c>
      <c r="D291" s="160" t="s">
        <v>138</v>
      </c>
      <c r="E291" s="161" t="s">
        <v>286</v>
      </c>
      <c r="F291" s="162" t="s">
        <v>287</v>
      </c>
      <c r="G291" s="163" t="s">
        <v>141</v>
      </c>
      <c r="H291" s="164">
        <v>11</v>
      </c>
      <c r="I291" s="165"/>
      <c r="J291" s="165"/>
      <c r="K291" s="166">
        <f>ROUND(P291*H291,2)</f>
        <v>0</v>
      </c>
      <c r="L291" s="167"/>
      <c r="M291" s="32"/>
      <c r="N291" s="168" t="s">
        <v>1</v>
      </c>
      <c r="O291" s="169" t="s">
        <v>41</v>
      </c>
      <c r="P291" s="170">
        <f>I291+J291</f>
        <v>0</v>
      </c>
      <c r="Q291" s="170">
        <f>ROUND(I291*H291,2)</f>
        <v>0</v>
      </c>
      <c r="R291" s="170">
        <f>ROUND(J291*H291,2)</f>
        <v>0</v>
      </c>
      <c r="S291" s="56"/>
      <c r="T291" s="171">
        <f>S291*H291</f>
        <v>0</v>
      </c>
      <c r="U291" s="171">
        <v>0</v>
      </c>
      <c r="V291" s="171">
        <f>U291*H291</f>
        <v>0</v>
      </c>
      <c r="W291" s="171">
        <v>0</v>
      </c>
      <c r="X291" s="172">
        <f>W291*H291</f>
        <v>0</v>
      </c>
      <c r="Y291" s="31"/>
      <c r="Z291" s="31"/>
      <c r="AA291" s="31"/>
      <c r="AB291" s="31"/>
      <c r="AC291" s="31"/>
      <c r="AD291" s="31"/>
      <c r="AE291" s="31"/>
      <c r="AR291" s="173" t="s">
        <v>142</v>
      </c>
      <c r="AT291" s="173" t="s">
        <v>138</v>
      </c>
      <c r="AU291" s="173" t="s">
        <v>86</v>
      </c>
      <c r="AY291" s="17" t="s">
        <v>137</v>
      </c>
      <c r="BE291" s="174">
        <f>IF(O291="základní",K291,0)</f>
        <v>0</v>
      </c>
      <c r="BF291" s="174">
        <f>IF(O291="snížená",K291,0)</f>
        <v>0</v>
      </c>
      <c r="BG291" s="174">
        <f>IF(O291="zákl. přenesená",K291,0)</f>
        <v>0</v>
      </c>
      <c r="BH291" s="174">
        <f>IF(O291="sníž. přenesená",K291,0)</f>
        <v>0</v>
      </c>
      <c r="BI291" s="174">
        <f>IF(O291="nulová",K291,0)</f>
        <v>0</v>
      </c>
      <c r="BJ291" s="17" t="s">
        <v>86</v>
      </c>
      <c r="BK291" s="174">
        <f>ROUND(P291*H291,2)</f>
        <v>0</v>
      </c>
      <c r="BL291" s="17" t="s">
        <v>142</v>
      </c>
      <c r="BM291" s="173" t="s">
        <v>288</v>
      </c>
    </row>
    <row r="292" spans="1:65" s="2" customFormat="1" ht="19.5">
      <c r="A292" s="31"/>
      <c r="B292" s="32"/>
      <c r="C292" s="31"/>
      <c r="D292" s="175" t="s">
        <v>144</v>
      </c>
      <c r="E292" s="31"/>
      <c r="F292" s="176" t="s">
        <v>287</v>
      </c>
      <c r="G292" s="31"/>
      <c r="H292" s="31"/>
      <c r="I292" s="95"/>
      <c r="J292" s="95"/>
      <c r="K292" s="31"/>
      <c r="L292" s="31"/>
      <c r="M292" s="32"/>
      <c r="N292" s="177"/>
      <c r="O292" s="178"/>
      <c r="P292" s="56"/>
      <c r="Q292" s="56"/>
      <c r="R292" s="56"/>
      <c r="S292" s="56"/>
      <c r="T292" s="56"/>
      <c r="U292" s="56"/>
      <c r="V292" s="56"/>
      <c r="W292" s="56"/>
      <c r="X292" s="57"/>
      <c r="Y292" s="31"/>
      <c r="Z292" s="31"/>
      <c r="AA292" s="31"/>
      <c r="AB292" s="31"/>
      <c r="AC292" s="31"/>
      <c r="AD292" s="31"/>
      <c r="AE292" s="31"/>
      <c r="AT292" s="17" t="s">
        <v>144</v>
      </c>
      <c r="AU292" s="17" t="s">
        <v>86</v>
      </c>
    </row>
    <row r="293" spans="1:65" s="12" customFormat="1">
      <c r="B293" s="179"/>
      <c r="D293" s="175" t="s">
        <v>145</v>
      </c>
      <c r="E293" s="180" t="s">
        <v>1</v>
      </c>
      <c r="F293" s="181" t="s">
        <v>146</v>
      </c>
      <c r="H293" s="180" t="s">
        <v>1</v>
      </c>
      <c r="I293" s="182"/>
      <c r="J293" s="182"/>
      <c r="M293" s="179"/>
      <c r="N293" s="183"/>
      <c r="O293" s="184"/>
      <c r="P293" s="184"/>
      <c r="Q293" s="184"/>
      <c r="R293" s="184"/>
      <c r="S293" s="184"/>
      <c r="T293" s="184"/>
      <c r="U293" s="184"/>
      <c r="V293" s="184"/>
      <c r="W293" s="184"/>
      <c r="X293" s="185"/>
      <c r="AT293" s="180" t="s">
        <v>145</v>
      </c>
      <c r="AU293" s="180" t="s">
        <v>86</v>
      </c>
      <c r="AV293" s="12" t="s">
        <v>86</v>
      </c>
      <c r="AW293" s="12" t="s">
        <v>4</v>
      </c>
      <c r="AX293" s="12" t="s">
        <v>78</v>
      </c>
      <c r="AY293" s="180" t="s">
        <v>137</v>
      </c>
    </row>
    <row r="294" spans="1:65" s="13" customFormat="1">
      <c r="B294" s="186"/>
      <c r="D294" s="175" t="s">
        <v>145</v>
      </c>
      <c r="E294" s="187" t="s">
        <v>1</v>
      </c>
      <c r="F294" s="188" t="s">
        <v>187</v>
      </c>
      <c r="H294" s="189">
        <v>11</v>
      </c>
      <c r="I294" s="190"/>
      <c r="J294" s="190"/>
      <c r="M294" s="186"/>
      <c r="N294" s="191"/>
      <c r="O294" s="192"/>
      <c r="P294" s="192"/>
      <c r="Q294" s="192"/>
      <c r="R294" s="192"/>
      <c r="S294" s="192"/>
      <c r="T294" s="192"/>
      <c r="U294" s="192"/>
      <c r="V294" s="192"/>
      <c r="W294" s="192"/>
      <c r="X294" s="193"/>
      <c r="AT294" s="187" t="s">
        <v>145</v>
      </c>
      <c r="AU294" s="187" t="s">
        <v>86</v>
      </c>
      <c r="AV294" s="13" t="s">
        <v>88</v>
      </c>
      <c r="AW294" s="13" t="s">
        <v>4</v>
      </c>
      <c r="AX294" s="13" t="s">
        <v>78</v>
      </c>
      <c r="AY294" s="187" t="s">
        <v>137</v>
      </c>
    </row>
    <row r="295" spans="1:65" s="14" customFormat="1">
      <c r="B295" s="194"/>
      <c r="D295" s="175" t="s">
        <v>145</v>
      </c>
      <c r="E295" s="195" t="s">
        <v>1</v>
      </c>
      <c r="F295" s="196" t="s">
        <v>148</v>
      </c>
      <c r="H295" s="197">
        <v>11</v>
      </c>
      <c r="I295" s="198"/>
      <c r="J295" s="198"/>
      <c r="M295" s="194"/>
      <c r="N295" s="199"/>
      <c r="O295" s="200"/>
      <c r="P295" s="200"/>
      <c r="Q295" s="200"/>
      <c r="R295" s="200"/>
      <c r="S295" s="200"/>
      <c r="T295" s="200"/>
      <c r="U295" s="200"/>
      <c r="V295" s="200"/>
      <c r="W295" s="200"/>
      <c r="X295" s="201"/>
      <c r="AT295" s="195" t="s">
        <v>145</v>
      </c>
      <c r="AU295" s="195" t="s">
        <v>86</v>
      </c>
      <c r="AV295" s="14" t="s">
        <v>142</v>
      </c>
      <c r="AW295" s="14" t="s">
        <v>4</v>
      </c>
      <c r="AX295" s="14" t="s">
        <v>86</v>
      </c>
      <c r="AY295" s="195" t="s">
        <v>137</v>
      </c>
    </row>
    <row r="296" spans="1:65" s="2" customFormat="1" ht="24" customHeight="1">
      <c r="A296" s="31"/>
      <c r="B296" s="159"/>
      <c r="C296" s="160" t="s">
        <v>190</v>
      </c>
      <c r="D296" s="160" t="s">
        <v>138</v>
      </c>
      <c r="E296" s="161" t="s">
        <v>289</v>
      </c>
      <c r="F296" s="162" t="s">
        <v>290</v>
      </c>
      <c r="G296" s="163" t="s">
        <v>141</v>
      </c>
      <c r="H296" s="164">
        <v>2</v>
      </c>
      <c r="I296" s="165"/>
      <c r="J296" s="165"/>
      <c r="K296" s="166">
        <f>ROUND(P296*H296,2)</f>
        <v>0</v>
      </c>
      <c r="L296" s="167"/>
      <c r="M296" s="32"/>
      <c r="N296" s="168" t="s">
        <v>1</v>
      </c>
      <c r="O296" s="169" t="s">
        <v>41</v>
      </c>
      <c r="P296" s="170">
        <f>I296+J296</f>
        <v>0</v>
      </c>
      <c r="Q296" s="170">
        <f>ROUND(I296*H296,2)</f>
        <v>0</v>
      </c>
      <c r="R296" s="170">
        <f>ROUND(J296*H296,2)</f>
        <v>0</v>
      </c>
      <c r="S296" s="56"/>
      <c r="T296" s="171">
        <f>S296*H296</f>
        <v>0</v>
      </c>
      <c r="U296" s="171">
        <v>0</v>
      </c>
      <c r="V296" s="171">
        <f>U296*H296</f>
        <v>0</v>
      </c>
      <c r="W296" s="171">
        <v>0</v>
      </c>
      <c r="X296" s="172">
        <f>W296*H296</f>
        <v>0</v>
      </c>
      <c r="Y296" s="31"/>
      <c r="Z296" s="31"/>
      <c r="AA296" s="31"/>
      <c r="AB296" s="31"/>
      <c r="AC296" s="31"/>
      <c r="AD296" s="31"/>
      <c r="AE296" s="31"/>
      <c r="AR296" s="173" t="s">
        <v>142</v>
      </c>
      <c r="AT296" s="173" t="s">
        <v>138</v>
      </c>
      <c r="AU296" s="173" t="s">
        <v>86</v>
      </c>
      <c r="AY296" s="17" t="s">
        <v>137</v>
      </c>
      <c r="BE296" s="174">
        <f>IF(O296="základní",K296,0)</f>
        <v>0</v>
      </c>
      <c r="BF296" s="174">
        <f>IF(O296="snížená",K296,0)</f>
        <v>0</v>
      </c>
      <c r="BG296" s="174">
        <f>IF(O296="zákl. přenesená",K296,0)</f>
        <v>0</v>
      </c>
      <c r="BH296" s="174">
        <f>IF(O296="sníž. přenesená",K296,0)</f>
        <v>0</v>
      </c>
      <c r="BI296" s="174">
        <f>IF(O296="nulová",K296,0)</f>
        <v>0</v>
      </c>
      <c r="BJ296" s="17" t="s">
        <v>86</v>
      </c>
      <c r="BK296" s="174">
        <f>ROUND(P296*H296,2)</f>
        <v>0</v>
      </c>
      <c r="BL296" s="17" t="s">
        <v>142</v>
      </c>
      <c r="BM296" s="173" t="s">
        <v>291</v>
      </c>
    </row>
    <row r="297" spans="1:65" s="2" customFormat="1" ht="19.5">
      <c r="A297" s="31"/>
      <c r="B297" s="32"/>
      <c r="C297" s="31"/>
      <c r="D297" s="175" t="s">
        <v>144</v>
      </c>
      <c r="E297" s="31"/>
      <c r="F297" s="176" t="s">
        <v>290</v>
      </c>
      <c r="G297" s="31"/>
      <c r="H297" s="31"/>
      <c r="I297" s="95"/>
      <c r="J297" s="95"/>
      <c r="K297" s="31"/>
      <c r="L297" s="31"/>
      <c r="M297" s="32"/>
      <c r="N297" s="177"/>
      <c r="O297" s="178"/>
      <c r="P297" s="56"/>
      <c r="Q297" s="56"/>
      <c r="R297" s="56"/>
      <c r="S297" s="56"/>
      <c r="T297" s="56"/>
      <c r="U297" s="56"/>
      <c r="V297" s="56"/>
      <c r="W297" s="56"/>
      <c r="X297" s="57"/>
      <c r="Y297" s="31"/>
      <c r="Z297" s="31"/>
      <c r="AA297" s="31"/>
      <c r="AB297" s="31"/>
      <c r="AC297" s="31"/>
      <c r="AD297" s="31"/>
      <c r="AE297" s="31"/>
      <c r="AT297" s="17" t="s">
        <v>144</v>
      </c>
      <c r="AU297" s="17" t="s">
        <v>86</v>
      </c>
    </row>
    <row r="298" spans="1:65" s="12" customFormat="1">
      <c r="B298" s="179"/>
      <c r="D298" s="175" t="s">
        <v>145</v>
      </c>
      <c r="E298" s="180" t="s">
        <v>1</v>
      </c>
      <c r="F298" s="181" t="s">
        <v>146</v>
      </c>
      <c r="H298" s="180" t="s">
        <v>1</v>
      </c>
      <c r="I298" s="182"/>
      <c r="J298" s="182"/>
      <c r="M298" s="179"/>
      <c r="N298" s="183"/>
      <c r="O298" s="184"/>
      <c r="P298" s="184"/>
      <c r="Q298" s="184"/>
      <c r="R298" s="184"/>
      <c r="S298" s="184"/>
      <c r="T298" s="184"/>
      <c r="U298" s="184"/>
      <c r="V298" s="184"/>
      <c r="W298" s="184"/>
      <c r="X298" s="185"/>
      <c r="AT298" s="180" t="s">
        <v>145</v>
      </c>
      <c r="AU298" s="180" t="s">
        <v>86</v>
      </c>
      <c r="AV298" s="12" t="s">
        <v>86</v>
      </c>
      <c r="AW298" s="12" t="s">
        <v>4</v>
      </c>
      <c r="AX298" s="12" t="s">
        <v>78</v>
      </c>
      <c r="AY298" s="180" t="s">
        <v>137</v>
      </c>
    </row>
    <row r="299" spans="1:65" s="13" customFormat="1">
      <c r="B299" s="186"/>
      <c r="D299" s="175" t="s">
        <v>145</v>
      </c>
      <c r="E299" s="187" t="s">
        <v>1</v>
      </c>
      <c r="F299" s="188" t="s">
        <v>88</v>
      </c>
      <c r="H299" s="189">
        <v>2</v>
      </c>
      <c r="I299" s="190"/>
      <c r="J299" s="190"/>
      <c r="M299" s="186"/>
      <c r="N299" s="191"/>
      <c r="O299" s="192"/>
      <c r="P299" s="192"/>
      <c r="Q299" s="192"/>
      <c r="R299" s="192"/>
      <c r="S299" s="192"/>
      <c r="T299" s="192"/>
      <c r="U299" s="192"/>
      <c r="V299" s="192"/>
      <c r="W299" s="192"/>
      <c r="X299" s="193"/>
      <c r="AT299" s="187" t="s">
        <v>145</v>
      </c>
      <c r="AU299" s="187" t="s">
        <v>86</v>
      </c>
      <c r="AV299" s="13" t="s">
        <v>88</v>
      </c>
      <c r="AW299" s="13" t="s">
        <v>4</v>
      </c>
      <c r="AX299" s="13" t="s">
        <v>78</v>
      </c>
      <c r="AY299" s="187" t="s">
        <v>137</v>
      </c>
    </row>
    <row r="300" spans="1:65" s="14" customFormat="1">
      <c r="B300" s="194"/>
      <c r="D300" s="175" t="s">
        <v>145</v>
      </c>
      <c r="E300" s="195" t="s">
        <v>1</v>
      </c>
      <c r="F300" s="196" t="s">
        <v>148</v>
      </c>
      <c r="H300" s="197">
        <v>2</v>
      </c>
      <c r="I300" s="198"/>
      <c r="J300" s="198"/>
      <c r="M300" s="194"/>
      <c r="N300" s="199"/>
      <c r="O300" s="200"/>
      <c r="P300" s="200"/>
      <c r="Q300" s="200"/>
      <c r="R300" s="200"/>
      <c r="S300" s="200"/>
      <c r="T300" s="200"/>
      <c r="U300" s="200"/>
      <c r="V300" s="200"/>
      <c r="W300" s="200"/>
      <c r="X300" s="201"/>
      <c r="AT300" s="195" t="s">
        <v>145</v>
      </c>
      <c r="AU300" s="195" t="s">
        <v>86</v>
      </c>
      <c r="AV300" s="14" t="s">
        <v>142</v>
      </c>
      <c r="AW300" s="14" t="s">
        <v>4</v>
      </c>
      <c r="AX300" s="14" t="s">
        <v>86</v>
      </c>
      <c r="AY300" s="195" t="s">
        <v>137</v>
      </c>
    </row>
    <row r="301" spans="1:65" s="2" customFormat="1" ht="16.5" customHeight="1">
      <c r="A301" s="31"/>
      <c r="B301" s="159"/>
      <c r="C301" s="160" t="s">
        <v>292</v>
      </c>
      <c r="D301" s="160" t="s">
        <v>138</v>
      </c>
      <c r="E301" s="161" t="s">
        <v>293</v>
      </c>
      <c r="F301" s="162" t="s">
        <v>294</v>
      </c>
      <c r="G301" s="163" t="s">
        <v>141</v>
      </c>
      <c r="H301" s="164">
        <v>46</v>
      </c>
      <c r="I301" s="165"/>
      <c r="J301" s="165"/>
      <c r="K301" s="166">
        <f>ROUND(P301*H301,2)</f>
        <v>0</v>
      </c>
      <c r="L301" s="167"/>
      <c r="M301" s="32"/>
      <c r="N301" s="168" t="s">
        <v>1</v>
      </c>
      <c r="O301" s="169" t="s">
        <v>41</v>
      </c>
      <c r="P301" s="170">
        <f>I301+J301</f>
        <v>0</v>
      </c>
      <c r="Q301" s="170">
        <f>ROUND(I301*H301,2)</f>
        <v>0</v>
      </c>
      <c r="R301" s="170">
        <f>ROUND(J301*H301,2)</f>
        <v>0</v>
      </c>
      <c r="S301" s="56"/>
      <c r="T301" s="171">
        <f>S301*H301</f>
        <v>0</v>
      </c>
      <c r="U301" s="171">
        <v>0</v>
      </c>
      <c r="V301" s="171">
        <f>U301*H301</f>
        <v>0</v>
      </c>
      <c r="W301" s="171">
        <v>0</v>
      </c>
      <c r="X301" s="172">
        <f>W301*H301</f>
        <v>0</v>
      </c>
      <c r="Y301" s="31"/>
      <c r="Z301" s="31"/>
      <c r="AA301" s="31"/>
      <c r="AB301" s="31"/>
      <c r="AC301" s="31"/>
      <c r="AD301" s="31"/>
      <c r="AE301" s="31"/>
      <c r="AR301" s="173" t="s">
        <v>142</v>
      </c>
      <c r="AT301" s="173" t="s">
        <v>138</v>
      </c>
      <c r="AU301" s="173" t="s">
        <v>86</v>
      </c>
      <c r="AY301" s="17" t="s">
        <v>137</v>
      </c>
      <c r="BE301" s="174">
        <f>IF(O301="základní",K301,0)</f>
        <v>0</v>
      </c>
      <c r="BF301" s="174">
        <f>IF(O301="snížená",K301,0)</f>
        <v>0</v>
      </c>
      <c r="BG301" s="174">
        <f>IF(O301="zákl. přenesená",K301,0)</f>
        <v>0</v>
      </c>
      <c r="BH301" s="174">
        <f>IF(O301="sníž. přenesená",K301,0)</f>
        <v>0</v>
      </c>
      <c r="BI301" s="174">
        <f>IF(O301="nulová",K301,0)</f>
        <v>0</v>
      </c>
      <c r="BJ301" s="17" t="s">
        <v>86</v>
      </c>
      <c r="BK301" s="174">
        <f>ROUND(P301*H301,2)</f>
        <v>0</v>
      </c>
      <c r="BL301" s="17" t="s">
        <v>142</v>
      </c>
      <c r="BM301" s="173" t="s">
        <v>295</v>
      </c>
    </row>
    <row r="302" spans="1:65" s="2" customFormat="1">
      <c r="A302" s="31"/>
      <c r="B302" s="32"/>
      <c r="C302" s="31"/>
      <c r="D302" s="175" t="s">
        <v>144</v>
      </c>
      <c r="E302" s="31"/>
      <c r="F302" s="176" t="s">
        <v>294</v>
      </c>
      <c r="G302" s="31"/>
      <c r="H302" s="31"/>
      <c r="I302" s="95"/>
      <c r="J302" s="95"/>
      <c r="K302" s="31"/>
      <c r="L302" s="31"/>
      <c r="M302" s="32"/>
      <c r="N302" s="177"/>
      <c r="O302" s="178"/>
      <c r="P302" s="56"/>
      <c r="Q302" s="56"/>
      <c r="R302" s="56"/>
      <c r="S302" s="56"/>
      <c r="T302" s="56"/>
      <c r="U302" s="56"/>
      <c r="V302" s="56"/>
      <c r="W302" s="56"/>
      <c r="X302" s="57"/>
      <c r="Y302" s="31"/>
      <c r="Z302" s="31"/>
      <c r="AA302" s="31"/>
      <c r="AB302" s="31"/>
      <c r="AC302" s="31"/>
      <c r="AD302" s="31"/>
      <c r="AE302" s="31"/>
      <c r="AT302" s="17" t="s">
        <v>144</v>
      </c>
      <c r="AU302" s="17" t="s">
        <v>86</v>
      </c>
    </row>
    <row r="303" spans="1:65" s="12" customFormat="1" ht="22.5">
      <c r="B303" s="179"/>
      <c r="D303" s="175" t="s">
        <v>145</v>
      </c>
      <c r="E303" s="180" t="s">
        <v>1</v>
      </c>
      <c r="F303" s="181" t="s">
        <v>158</v>
      </c>
      <c r="H303" s="180" t="s">
        <v>1</v>
      </c>
      <c r="I303" s="182"/>
      <c r="J303" s="182"/>
      <c r="M303" s="179"/>
      <c r="N303" s="183"/>
      <c r="O303" s="184"/>
      <c r="P303" s="184"/>
      <c r="Q303" s="184"/>
      <c r="R303" s="184"/>
      <c r="S303" s="184"/>
      <c r="T303" s="184"/>
      <c r="U303" s="184"/>
      <c r="V303" s="184"/>
      <c r="W303" s="184"/>
      <c r="X303" s="185"/>
      <c r="AT303" s="180" t="s">
        <v>145</v>
      </c>
      <c r="AU303" s="180" t="s">
        <v>86</v>
      </c>
      <c r="AV303" s="12" t="s">
        <v>86</v>
      </c>
      <c r="AW303" s="12" t="s">
        <v>4</v>
      </c>
      <c r="AX303" s="12" t="s">
        <v>78</v>
      </c>
      <c r="AY303" s="180" t="s">
        <v>137</v>
      </c>
    </row>
    <row r="304" spans="1:65" s="13" customFormat="1">
      <c r="B304" s="186"/>
      <c r="D304" s="175" t="s">
        <v>145</v>
      </c>
      <c r="E304" s="187" t="s">
        <v>1</v>
      </c>
      <c r="F304" s="188" t="s">
        <v>296</v>
      </c>
      <c r="H304" s="189">
        <v>46</v>
      </c>
      <c r="I304" s="190"/>
      <c r="J304" s="190"/>
      <c r="M304" s="186"/>
      <c r="N304" s="191"/>
      <c r="O304" s="192"/>
      <c r="P304" s="192"/>
      <c r="Q304" s="192"/>
      <c r="R304" s="192"/>
      <c r="S304" s="192"/>
      <c r="T304" s="192"/>
      <c r="U304" s="192"/>
      <c r="V304" s="192"/>
      <c r="W304" s="192"/>
      <c r="X304" s="193"/>
      <c r="AT304" s="187" t="s">
        <v>145</v>
      </c>
      <c r="AU304" s="187" t="s">
        <v>86</v>
      </c>
      <c r="AV304" s="13" t="s">
        <v>88</v>
      </c>
      <c r="AW304" s="13" t="s">
        <v>4</v>
      </c>
      <c r="AX304" s="13" t="s">
        <v>78</v>
      </c>
      <c r="AY304" s="187" t="s">
        <v>137</v>
      </c>
    </row>
    <row r="305" spans="1:65" s="14" customFormat="1">
      <c r="B305" s="194"/>
      <c r="D305" s="175" t="s">
        <v>145</v>
      </c>
      <c r="E305" s="195" t="s">
        <v>1</v>
      </c>
      <c r="F305" s="196" t="s">
        <v>148</v>
      </c>
      <c r="H305" s="197">
        <v>46</v>
      </c>
      <c r="I305" s="198"/>
      <c r="J305" s="198"/>
      <c r="M305" s="194"/>
      <c r="N305" s="199"/>
      <c r="O305" s="200"/>
      <c r="P305" s="200"/>
      <c r="Q305" s="200"/>
      <c r="R305" s="200"/>
      <c r="S305" s="200"/>
      <c r="T305" s="200"/>
      <c r="U305" s="200"/>
      <c r="V305" s="200"/>
      <c r="W305" s="200"/>
      <c r="X305" s="201"/>
      <c r="AT305" s="195" t="s">
        <v>145</v>
      </c>
      <c r="AU305" s="195" t="s">
        <v>86</v>
      </c>
      <c r="AV305" s="14" t="s">
        <v>142</v>
      </c>
      <c r="AW305" s="14" t="s">
        <v>4</v>
      </c>
      <c r="AX305" s="14" t="s">
        <v>86</v>
      </c>
      <c r="AY305" s="195" t="s">
        <v>137</v>
      </c>
    </row>
    <row r="306" spans="1:65" s="2" customFormat="1" ht="16.5" customHeight="1">
      <c r="A306" s="31"/>
      <c r="B306" s="159"/>
      <c r="C306" s="160" t="s">
        <v>194</v>
      </c>
      <c r="D306" s="160" t="s">
        <v>138</v>
      </c>
      <c r="E306" s="161" t="s">
        <v>297</v>
      </c>
      <c r="F306" s="162" t="s">
        <v>298</v>
      </c>
      <c r="G306" s="163" t="s">
        <v>141</v>
      </c>
      <c r="H306" s="164">
        <v>11</v>
      </c>
      <c r="I306" s="165"/>
      <c r="J306" s="165"/>
      <c r="K306" s="166">
        <f>ROUND(P306*H306,2)</f>
        <v>0</v>
      </c>
      <c r="L306" s="167"/>
      <c r="M306" s="32"/>
      <c r="N306" s="168" t="s">
        <v>1</v>
      </c>
      <c r="O306" s="169" t="s">
        <v>41</v>
      </c>
      <c r="P306" s="170">
        <f>I306+J306</f>
        <v>0</v>
      </c>
      <c r="Q306" s="170">
        <f>ROUND(I306*H306,2)</f>
        <v>0</v>
      </c>
      <c r="R306" s="170">
        <f>ROUND(J306*H306,2)</f>
        <v>0</v>
      </c>
      <c r="S306" s="56"/>
      <c r="T306" s="171">
        <f>S306*H306</f>
        <v>0</v>
      </c>
      <c r="U306" s="171">
        <v>0</v>
      </c>
      <c r="V306" s="171">
        <f>U306*H306</f>
        <v>0</v>
      </c>
      <c r="W306" s="171">
        <v>0</v>
      </c>
      <c r="X306" s="172">
        <f>W306*H306</f>
        <v>0</v>
      </c>
      <c r="Y306" s="31"/>
      <c r="Z306" s="31"/>
      <c r="AA306" s="31"/>
      <c r="AB306" s="31"/>
      <c r="AC306" s="31"/>
      <c r="AD306" s="31"/>
      <c r="AE306" s="31"/>
      <c r="AR306" s="173" t="s">
        <v>142</v>
      </c>
      <c r="AT306" s="173" t="s">
        <v>138</v>
      </c>
      <c r="AU306" s="173" t="s">
        <v>86</v>
      </c>
      <c r="AY306" s="17" t="s">
        <v>137</v>
      </c>
      <c r="BE306" s="174">
        <f>IF(O306="základní",K306,0)</f>
        <v>0</v>
      </c>
      <c r="BF306" s="174">
        <f>IF(O306="snížená",K306,0)</f>
        <v>0</v>
      </c>
      <c r="BG306" s="174">
        <f>IF(O306="zákl. přenesená",K306,0)</f>
        <v>0</v>
      </c>
      <c r="BH306" s="174">
        <f>IF(O306="sníž. přenesená",K306,0)</f>
        <v>0</v>
      </c>
      <c r="BI306" s="174">
        <f>IF(O306="nulová",K306,0)</f>
        <v>0</v>
      </c>
      <c r="BJ306" s="17" t="s">
        <v>86</v>
      </c>
      <c r="BK306" s="174">
        <f>ROUND(P306*H306,2)</f>
        <v>0</v>
      </c>
      <c r="BL306" s="17" t="s">
        <v>142</v>
      </c>
      <c r="BM306" s="173" t="s">
        <v>299</v>
      </c>
    </row>
    <row r="307" spans="1:65" s="2" customFormat="1">
      <c r="A307" s="31"/>
      <c r="B307" s="32"/>
      <c r="C307" s="31"/>
      <c r="D307" s="175" t="s">
        <v>144</v>
      </c>
      <c r="E307" s="31"/>
      <c r="F307" s="176" t="s">
        <v>298</v>
      </c>
      <c r="G307" s="31"/>
      <c r="H307" s="31"/>
      <c r="I307" s="95"/>
      <c r="J307" s="95"/>
      <c r="K307" s="31"/>
      <c r="L307" s="31"/>
      <c r="M307" s="32"/>
      <c r="N307" s="177"/>
      <c r="O307" s="178"/>
      <c r="P307" s="56"/>
      <c r="Q307" s="56"/>
      <c r="R307" s="56"/>
      <c r="S307" s="56"/>
      <c r="T307" s="56"/>
      <c r="U307" s="56"/>
      <c r="V307" s="56"/>
      <c r="W307" s="56"/>
      <c r="X307" s="57"/>
      <c r="Y307" s="31"/>
      <c r="Z307" s="31"/>
      <c r="AA307" s="31"/>
      <c r="AB307" s="31"/>
      <c r="AC307" s="31"/>
      <c r="AD307" s="31"/>
      <c r="AE307" s="31"/>
      <c r="AT307" s="17" t="s">
        <v>144</v>
      </c>
      <c r="AU307" s="17" t="s">
        <v>86</v>
      </c>
    </row>
    <row r="308" spans="1:65" s="12" customFormat="1">
      <c r="B308" s="179"/>
      <c r="D308" s="175" t="s">
        <v>145</v>
      </c>
      <c r="E308" s="180" t="s">
        <v>1</v>
      </c>
      <c r="F308" s="181" t="s">
        <v>146</v>
      </c>
      <c r="H308" s="180" t="s">
        <v>1</v>
      </c>
      <c r="I308" s="182"/>
      <c r="J308" s="182"/>
      <c r="M308" s="179"/>
      <c r="N308" s="183"/>
      <c r="O308" s="184"/>
      <c r="P308" s="184"/>
      <c r="Q308" s="184"/>
      <c r="R308" s="184"/>
      <c r="S308" s="184"/>
      <c r="T308" s="184"/>
      <c r="U308" s="184"/>
      <c r="V308" s="184"/>
      <c r="W308" s="184"/>
      <c r="X308" s="185"/>
      <c r="AT308" s="180" t="s">
        <v>145</v>
      </c>
      <c r="AU308" s="180" t="s">
        <v>86</v>
      </c>
      <c r="AV308" s="12" t="s">
        <v>86</v>
      </c>
      <c r="AW308" s="12" t="s">
        <v>4</v>
      </c>
      <c r="AX308" s="12" t="s">
        <v>78</v>
      </c>
      <c r="AY308" s="180" t="s">
        <v>137</v>
      </c>
    </row>
    <row r="309" spans="1:65" s="13" customFormat="1">
      <c r="B309" s="186"/>
      <c r="D309" s="175" t="s">
        <v>145</v>
      </c>
      <c r="E309" s="187" t="s">
        <v>1</v>
      </c>
      <c r="F309" s="188" t="s">
        <v>187</v>
      </c>
      <c r="H309" s="189">
        <v>11</v>
      </c>
      <c r="I309" s="190"/>
      <c r="J309" s="190"/>
      <c r="M309" s="186"/>
      <c r="N309" s="191"/>
      <c r="O309" s="192"/>
      <c r="P309" s="192"/>
      <c r="Q309" s="192"/>
      <c r="R309" s="192"/>
      <c r="S309" s="192"/>
      <c r="T309" s="192"/>
      <c r="U309" s="192"/>
      <c r="V309" s="192"/>
      <c r="W309" s="192"/>
      <c r="X309" s="193"/>
      <c r="AT309" s="187" t="s">
        <v>145</v>
      </c>
      <c r="AU309" s="187" t="s">
        <v>86</v>
      </c>
      <c r="AV309" s="13" t="s">
        <v>88</v>
      </c>
      <c r="AW309" s="13" t="s">
        <v>4</v>
      </c>
      <c r="AX309" s="13" t="s">
        <v>78</v>
      </c>
      <c r="AY309" s="187" t="s">
        <v>137</v>
      </c>
    </row>
    <row r="310" spans="1:65" s="14" customFormat="1">
      <c r="B310" s="194"/>
      <c r="D310" s="175" t="s">
        <v>145</v>
      </c>
      <c r="E310" s="195" t="s">
        <v>1</v>
      </c>
      <c r="F310" s="196" t="s">
        <v>148</v>
      </c>
      <c r="H310" s="197">
        <v>11</v>
      </c>
      <c r="I310" s="198"/>
      <c r="J310" s="198"/>
      <c r="M310" s="194"/>
      <c r="N310" s="199"/>
      <c r="O310" s="200"/>
      <c r="P310" s="200"/>
      <c r="Q310" s="200"/>
      <c r="R310" s="200"/>
      <c r="S310" s="200"/>
      <c r="T310" s="200"/>
      <c r="U310" s="200"/>
      <c r="V310" s="200"/>
      <c r="W310" s="200"/>
      <c r="X310" s="201"/>
      <c r="AT310" s="195" t="s">
        <v>145</v>
      </c>
      <c r="AU310" s="195" t="s">
        <v>86</v>
      </c>
      <c r="AV310" s="14" t="s">
        <v>142</v>
      </c>
      <c r="AW310" s="14" t="s">
        <v>4</v>
      </c>
      <c r="AX310" s="14" t="s">
        <v>86</v>
      </c>
      <c r="AY310" s="195" t="s">
        <v>137</v>
      </c>
    </row>
    <row r="311" spans="1:65" s="2" customFormat="1" ht="16.5" customHeight="1">
      <c r="A311" s="31"/>
      <c r="B311" s="159"/>
      <c r="C311" s="160" t="s">
        <v>300</v>
      </c>
      <c r="D311" s="160" t="s">
        <v>138</v>
      </c>
      <c r="E311" s="161" t="s">
        <v>301</v>
      </c>
      <c r="F311" s="162" t="s">
        <v>302</v>
      </c>
      <c r="G311" s="163" t="s">
        <v>141</v>
      </c>
      <c r="H311" s="164">
        <v>2</v>
      </c>
      <c r="I311" s="165"/>
      <c r="J311" s="165"/>
      <c r="K311" s="166">
        <f>ROUND(P311*H311,2)</f>
        <v>0</v>
      </c>
      <c r="L311" s="167"/>
      <c r="M311" s="32"/>
      <c r="N311" s="168" t="s">
        <v>1</v>
      </c>
      <c r="O311" s="169" t="s">
        <v>41</v>
      </c>
      <c r="P311" s="170">
        <f>I311+J311</f>
        <v>0</v>
      </c>
      <c r="Q311" s="170">
        <f>ROUND(I311*H311,2)</f>
        <v>0</v>
      </c>
      <c r="R311" s="170">
        <f>ROUND(J311*H311,2)</f>
        <v>0</v>
      </c>
      <c r="S311" s="56"/>
      <c r="T311" s="171">
        <f>S311*H311</f>
        <v>0</v>
      </c>
      <c r="U311" s="171">
        <v>0</v>
      </c>
      <c r="V311" s="171">
        <f>U311*H311</f>
        <v>0</v>
      </c>
      <c r="W311" s="171">
        <v>0</v>
      </c>
      <c r="X311" s="172">
        <f>W311*H311</f>
        <v>0</v>
      </c>
      <c r="Y311" s="31"/>
      <c r="Z311" s="31"/>
      <c r="AA311" s="31"/>
      <c r="AB311" s="31"/>
      <c r="AC311" s="31"/>
      <c r="AD311" s="31"/>
      <c r="AE311" s="31"/>
      <c r="AR311" s="173" t="s">
        <v>142</v>
      </c>
      <c r="AT311" s="173" t="s">
        <v>138</v>
      </c>
      <c r="AU311" s="173" t="s">
        <v>86</v>
      </c>
      <c r="AY311" s="17" t="s">
        <v>137</v>
      </c>
      <c r="BE311" s="174">
        <f>IF(O311="základní",K311,0)</f>
        <v>0</v>
      </c>
      <c r="BF311" s="174">
        <f>IF(O311="snížená",K311,0)</f>
        <v>0</v>
      </c>
      <c r="BG311" s="174">
        <f>IF(O311="zákl. přenesená",K311,0)</f>
        <v>0</v>
      </c>
      <c r="BH311" s="174">
        <f>IF(O311="sníž. přenesená",K311,0)</f>
        <v>0</v>
      </c>
      <c r="BI311" s="174">
        <f>IF(O311="nulová",K311,0)</f>
        <v>0</v>
      </c>
      <c r="BJ311" s="17" t="s">
        <v>86</v>
      </c>
      <c r="BK311" s="174">
        <f>ROUND(P311*H311,2)</f>
        <v>0</v>
      </c>
      <c r="BL311" s="17" t="s">
        <v>142</v>
      </c>
      <c r="BM311" s="173" t="s">
        <v>303</v>
      </c>
    </row>
    <row r="312" spans="1:65" s="2" customFormat="1">
      <c r="A312" s="31"/>
      <c r="B312" s="32"/>
      <c r="C312" s="31"/>
      <c r="D312" s="175" t="s">
        <v>144</v>
      </c>
      <c r="E312" s="31"/>
      <c r="F312" s="176" t="s">
        <v>302</v>
      </c>
      <c r="G312" s="31"/>
      <c r="H312" s="31"/>
      <c r="I312" s="95"/>
      <c r="J312" s="95"/>
      <c r="K312" s="31"/>
      <c r="L312" s="31"/>
      <c r="M312" s="32"/>
      <c r="N312" s="177"/>
      <c r="O312" s="178"/>
      <c r="P312" s="56"/>
      <c r="Q312" s="56"/>
      <c r="R312" s="56"/>
      <c r="S312" s="56"/>
      <c r="T312" s="56"/>
      <c r="U312" s="56"/>
      <c r="V312" s="56"/>
      <c r="W312" s="56"/>
      <c r="X312" s="57"/>
      <c r="Y312" s="31"/>
      <c r="Z312" s="31"/>
      <c r="AA312" s="31"/>
      <c r="AB312" s="31"/>
      <c r="AC312" s="31"/>
      <c r="AD312" s="31"/>
      <c r="AE312" s="31"/>
      <c r="AT312" s="17" t="s">
        <v>144</v>
      </c>
      <c r="AU312" s="17" t="s">
        <v>86</v>
      </c>
    </row>
    <row r="313" spans="1:65" s="12" customFormat="1">
      <c r="B313" s="179"/>
      <c r="D313" s="175" t="s">
        <v>145</v>
      </c>
      <c r="E313" s="180" t="s">
        <v>1</v>
      </c>
      <c r="F313" s="181" t="s">
        <v>146</v>
      </c>
      <c r="H313" s="180" t="s">
        <v>1</v>
      </c>
      <c r="I313" s="182"/>
      <c r="J313" s="182"/>
      <c r="M313" s="179"/>
      <c r="N313" s="183"/>
      <c r="O313" s="184"/>
      <c r="P313" s="184"/>
      <c r="Q313" s="184"/>
      <c r="R313" s="184"/>
      <c r="S313" s="184"/>
      <c r="T313" s="184"/>
      <c r="U313" s="184"/>
      <c r="V313" s="184"/>
      <c r="W313" s="184"/>
      <c r="X313" s="185"/>
      <c r="AT313" s="180" t="s">
        <v>145</v>
      </c>
      <c r="AU313" s="180" t="s">
        <v>86</v>
      </c>
      <c r="AV313" s="12" t="s">
        <v>86</v>
      </c>
      <c r="AW313" s="12" t="s">
        <v>4</v>
      </c>
      <c r="AX313" s="12" t="s">
        <v>78</v>
      </c>
      <c r="AY313" s="180" t="s">
        <v>137</v>
      </c>
    </row>
    <row r="314" spans="1:65" s="13" customFormat="1">
      <c r="B314" s="186"/>
      <c r="D314" s="175" t="s">
        <v>145</v>
      </c>
      <c r="E314" s="187" t="s">
        <v>1</v>
      </c>
      <c r="F314" s="188" t="s">
        <v>88</v>
      </c>
      <c r="H314" s="189">
        <v>2</v>
      </c>
      <c r="I314" s="190"/>
      <c r="J314" s="190"/>
      <c r="M314" s="186"/>
      <c r="N314" s="191"/>
      <c r="O314" s="192"/>
      <c r="P314" s="192"/>
      <c r="Q314" s="192"/>
      <c r="R314" s="192"/>
      <c r="S314" s="192"/>
      <c r="T314" s="192"/>
      <c r="U314" s="192"/>
      <c r="V314" s="192"/>
      <c r="W314" s="192"/>
      <c r="X314" s="193"/>
      <c r="AT314" s="187" t="s">
        <v>145</v>
      </c>
      <c r="AU314" s="187" t="s">
        <v>86</v>
      </c>
      <c r="AV314" s="13" t="s">
        <v>88</v>
      </c>
      <c r="AW314" s="13" t="s">
        <v>4</v>
      </c>
      <c r="AX314" s="13" t="s">
        <v>78</v>
      </c>
      <c r="AY314" s="187" t="s">
        <v>137</v>
      </c>
    </row>
    <row r="315" spans="1:65" s="14" customFormat="1">
      <c r="B315" s="194"/>
      <c r="D315" s="175" t="s">
        <v>145</v>
      </c>
      <c r="E315" s="195" t="s">
        <v>1</v>
      </c>
      <c r="F315" s="196" t="s">
        <v>148</v>
      </c>
      <c r="H315" s="197">
        <v>2</v>
      </c>
      <c r="I315" s="198"/>
      <c r="J315" s="198"/>
      <c r="M315" s="194"/>
      <c r="N315" s="199"/>
      <c r="O315" s="200"/>
      <c r="P315" s="200"/>
      <c r="Q315" s="200"/>
      <c r="R315" s="200"/>
      <c r="S315" s="200"/>
      <c r="T315" s="200"/>
      <c r="U315" s="200"/>
      <c r="V315" s="200"/>
      <c r="W315" s="200"/>
      <c r="X315" s="201"/>
      <c r="AT315" s="195" t="s">
        <v>145</v>
      </c>
      <c r="AU315" s="195" t="s">
        <v>86</v>
      </c>
      <c r="AV315" s="14" t="s">
        <v>142</v>
      </c>
      <c r="AW315" s="14" t="s">
        <v>4</v>
      </c>
      <c r="AX315" s="14" t="s">
        <v>86</v>
      </c>
      <c r="AY315" s="195" t="s">
        <v>137</v>
      </c>
    </row>
    <row r="316" spans="1:65" s="2" customFormat="1" ht="24" customHeight="1">
      <c r="A316" s="31"/>
      <c r="B316" s="159"/>
      <c r="C316" s="160" t="s">
        <v>199</v>
      </c>
      <c r="D316" s="160" t="s">
        <v>138</v>
      </c>
      <c r="E316" s="161" t="s">
        <v>304</v>
      </c>
      <c r="F316" s="162" t="s">
        <v>305</v>
      </c>
      <c r="G316" s="163" t="s">
        <v>141</v>
      </c>
      <c r="H316" s="164">
        <v>33</v>
      </c>
      <c r="I316" s="165"/>
      <c r="J316" s="165"/>
      <c r="K316" s="166">
        <f>ROUND(P316*H316,2)</f>
        <v>0</v>
      </c>
      <c r="L316" s="167"/>
      <c r="M316" s="32"/>
      <c r="N316" s="168" t="s">
        <v>1</v>
      </c>
      <c r="O316" s="169" t="s">
        <v>41</v>
      </c>
      <c r="P316" s="170">
        <f>I316+J316</f>
        <v>0</v>
      </c>
      <c r="Q316" s="170">
        <f>ROUND(I316*H316,2)</f>
        <v>0</v>
      </c>
      <c r="R316" s="170">
        <f>ROUND(J316*H316,2)</f>
        <v>0</v>
      </c>
      <c r="S316" s="56"/>
      <c r="T316" s="171">
        <f>S316*H316</f>
        <v>0</v>
      </c>
      <c r="U316" s="171">
        <v>0</v>
      </c>
      <c r="V316" s="171">
        <f>U316*H316</f>
        <v>0</v>
      </c>
      <c r="W316" s="171">
        <v>0</v>
      </c>
      <c r="X316" s="172">
        <f>W316*H316</f>
        <v>0</v>
      </c>
      <c r="Y316" s="31"/>
      <c r="Z316" s="31"/>
      <c r="AA316" s="31"/>
      <c r="AB316" s="31"/>
      <c r="AC316" s="31"/>
      <c r="AD316" s="31"/>
      <c r="AE316" s="31"/>
      <c r="AR316" s="173" t="s">
        <v>142</v>
      </c>
      <c r="AT316" s="173" t="s">
        <v>138</v>
      </c>
      <c r="AU316" s="173" t="s">
        <v>86</v>
      </c>
      <c r="AY316" s="17" t="s">
        <v>137</v>
      </c>
      <c r="BE316" s="174">
        <f>IF(O316="základní",K316,0)</f>
        <v>0</v>
      </c>
      <c r="BF316" s="174">
        <f>IF(O316="snížená",K316,0)</f>
        <v>0</v>
      </c>
      <c r="BG316" s="174">
        <f>IF(O316="zákl. přenesená",K316,0)</f>
        <v>0</v>
      </c>
      <c r="BH316" s="174">
        <f>IF(O316="sníž. přenesená",K316,0)</f>
        <v>0</v>
      </c>
      <c r="BI316" s="174">
        <f>IF(O316="nulová",K316,0)</f>
        <v>0</v>
      </c>
      <c r="BJ316" s="17" t="s">
        <v>86</v>
      </c>
      <c r="BK316" s="174">
        <f>ROUND(P316*H316,2)</f>
        <v>0</v>
      </c>
      <c r="BL316" s="17" t="s">
        <v>142</v>
      </c>
      <c r="BM316" s="173" t="s">
        <v>306</v>
      </c>
    </row>
    <row r="317" spans="1:65" s="2" customFormat="1" ht="19.5">
      <c r="A317" s="31"/>
      <c r="B317" s="32"/>
      <c r="C317" s="31"/>
      <c r="D317" s="175" t="s">
        <v>144</v>
      </c>
      <c r="E317" s="31"/>
      <c r="F317" s="176" t="s">
        <v>305</v>
      </c>
      <c r="G317" s="31"/>
      <c r="H317" s="31"/>
      <c r="I317" s="95"/>
      <c r="J317" s="95"/>
      <c r="K317" s="31"/>
      <c r="L317" s="31"/>
      <c r="M317" s="32"/>
      <c r="N317" s="177"/>
      <c r="O317" s="178"/>
      <c r="P317" s="56"/>
      <c r="Q317" s="56"/>
      <c r="R317" s="56"/>
      <c r="S317" s="56"/>
      <c r="T317" s="56"/>
      <c r="U317" s="56"/>
      <c r="V317" s="56"/>
      <c r="W317" s="56"/>
      <c r="X317" s="57"/>
      <c r="Y317" s="31"/>
      <c r="Z317" s="31"/>
      <c r="AA317" s="31"/>
      <c r="AB317" s="31"/>
      <c r="AC317" s="31"/>
      <c r="AD317" s="31"/>
      <c r="AE317" s="31"/>
      <c r="AT317" s="17" t="s">
        <v>144</v>
      </c>
      <c r="AU317" s="17" t="s">
        <v>86</v>
      </c>
    </row>
    <row r="318" spans="1:65" s="12" customFormat="1" ht="22.5">
      <c r="B318" s="179"/>
      <c r="D318" s="175" t="s">
        <v>145</v>
      </c>
      <c r="E318" s="180" t="s">
        <v>1</v>
      </c>
      <c r="F318" s="181" t="s">
        <v>152</v>
      </c>
      <c r="H318" s="180" t="s">
        <v>1</v>
      </c>
      <c r="I318" s="182"/>
      <c r="J318" s="182"/>
      <c r="M318" s="179"/>
      <c r="N318" s="183"/>
      <c r="O318" s="184"/>
      <c r="P318" s="184"/>
      <c r="Q318" s="184"/>
      <c r="R318" s="184"/>
      <c r="S318" s="184"/>
      <c r="T318" s="184"/>
      <c r="U318" s="184"/>
      <c r="V318" s="184"/>
      <c r="W318" s="184"/>
      <c r="X318" s="185"/>
      <c r="AT318" s="180" t="s">
        <v>145</v>
      </c>
      <c r="AU318" s="180" t="s">
        <v>86</v>
      </c>
      <c r="AV318" s="12" t="s">
        <v>86</v>
      </c>
      <c r="AW318" s="12" t="s">
        <v>4</v>
      </c>
      <c r="AX318" s="12" t="s">
        <v>78</v>
      </c>
      <c r="AY318" s="180" t="s">
        <v>137</v>
      </c>
    </row>
    <row r="319" spans="1:65" s="13" customFormat="1">
      <c r="B319" s="186"/>
      <c r="D319" s="175" t="s">
        <v>145</v>
      </c>
      <c r="E319" s="187" t="s">
        <v>1</v>
      </c>
      <c r="F319" s="188" t="s">
        <v>307</v>
      </c>
      <c r="H319" s="189">
        <v>33</v>
      </c>
      <c r="I319" s="190"/>
      <c r="J319" s="190"/>
      <c r="M319" s="186"/>
      <c r="N319" s="191"/>
      <c r="O319" s="192"/>
      <c r="P319" s="192"/>
      <c r="Q319" s="192"/>
      <c r="R319" s="192"/>
      <c r="S319" s="192"/>
      <c r="T319" s="192"/>
      <c r="U319" s="192"/>
      <c r="V319" s="192"/>
      <c r="W319" s="192"/>
      <c r="X319" s="193"/>
      <c r="AT319" s="187" t="s">
        <v>145</v>
      </c>
      <c r="AU319" s="187" t="s">
        <v>86</v>
      </c>
      <c r="AV319" s="13" t="s">
        <v>88</v>
      </c>
      <c r="AW319" s="13" t="s">
        <v>4</v>
      </c>
      <c r="AX319" s="13" t="s">
        <v>78</v>
      </c>
      <c r="AY319" s="187" t="s">
        <v>137</v>
      </c>
    </row>
    <row r="320" spans="1:65" s="14" customFormat="1">
      <c r="B320" s="194"/>
      <c r="D320" s="175" t="s">
        <v>145</v>
      </c>
      <c r="E320" s="195" t="s">
        <v>1</v>
      </c>
      <c r="F320" s="196" t="s">
        <v>148</v>
      </c>
      <c r="H320" s="197">
        <v>33</v>
      </c>
      <c r="I320" s="198"/>
      <c r="J320" s="198"/>
      <c r="M320" s="194"/>
      <c r="N320" s="199"/>
      <c r="O320" s="200"/>
      <c r="P320" s="200"/>
      <c r="Q320" s="200"/>
      <c r="R320" s="200"/>
      <c r="S320" s="200"/>
      <c r="T320" s="200"/>
      <c r="U320" s="200"/>
      <c r="V320" s="200"/>
      <c r="W320" s="200"/>
      <c r="X320" s="201"/>
      <c r="AT320" s="195" t="s">
        <v>145</v>
      </c>
      <c r="AU320" s="195" t="s">
        <v>86</v>
      </c>
      <c r="AV320" s="14" t="s">
        <v>142</v>
      </c>
      <c r="AW320" s="14" t="s">
        <v>4</v>
      </c>
      <c r="AX320" s="14" t="s">
        <v>86</v>
      </c>
      <c r="AY320" s="195" t="s">
        <v>137</v>
      </c>
    </row>
    <row r="321" spans="1:65" s="2" customFormat="1" ht="24" customHeight="1">
      <c r="A321" s="31"/>
      <c r="B321" s="159"/>
      <c r="C321" s="160" t="s">
        <v>308</v>
      </c>
      <c r="D321" s="160" t="s">
        <v>138</v>
      </c>
      <c r="E321" s="161" t="s">
        <v>309</v>
      </c>
      <c r="F321" s="162" t="s">
        <v>310</v>
      </c>
      <c r="G321" s="163" t="s">
        <v>141</v>
      </c>
      <c r="H321" s="164">
        <v>7</v>
      </c>
      <c r="I321" s="165"/>
      <c r="J321" s="165"/>
      <c r="K321" s="166">
        <f>ROUND(P321*H321,2)</f>
        <v>0</v>
      </c>
      <c r="L321" s="167"/>
      <c r="M321" s="32"/>
      <c r="N321" s="168" t="s">
        <v>1</v>
      </c>
      <c r="O321" s="169" t="s">
        <v>41</v>
      </c>
      <c r="P321" s="170">
        <f>I321+J321</f>
        <v>0</v>
      </c>
      <c r="Q321" s="170">
        <f>ROUND(I321*H321,2)</f>
        <v>0</v>
      </c>
      <c r="R321" s="170">
        <f>ROUND(J321*H321,2)</f>
        <v>0</v>
      </c>
      <c r="S321" s="56"/>
      <c r="T321" s="171">
        <f>S321*H321</f>
        <v>0</v>
      </c>
      <c r="U321" s="171">
        <v>0</v>
      </c>
      <c r="V321" s="171">
        <f>U321*H321</f>
        <v>0</v>
      </c>
      <c r="W321" s="171">
        <v>0</v>
      </c>
      <c r="X321" s="172">
        <f>W321*H321</f>
        <v>0</v>
      </c>
      <c r="Y321" s="31"/>
      <c r="Z321" s="31"/>
      <c r="AA321" s="31"/>
      <c r="AB321" s="31"/>
      <c r="AC321" s="31"/>
      <c r="AD321" s="31"/>
      <c r="AE321" s="31"/>
      <c r="AR321" s="173" t="s">
        <v>142</v>
      </c>
      <c r="AT321" s="173" t="s">
        <v>138</v>
      </c>
      <c r="AU321" s="173" t="s">
        <v>86</v>
      </c>
      <c r="AY321" s="17" t="s">
        <v>137</v>
      </c>
      <c r="BE321" s="174">
        <f>IF(O321="základní",K321,0)</f>
        <v>0</v>
      </c>
      <c r="BF321" s="174">
        <f>IF(O321="snížená",K321,0)</f>
        <v>0</v>
      </c>
      <c r="BG321" s="174">
        <f>IF(O321="zákl. přenesená",K321,0)</f>
        <v>0</v>
      </c>
      <c r="BH321" s="174">
        <f>IF(O321="sníž. přenesená",K321,0)</f>
        <v>0</v>
      </c>
      <c r="BI321" s="174">
        <f>IF(O321="nulová",K321,0)</f>
        <v>0</v>
      </c>
      <c r="BJ321" s="17" t="s">
        <v>86</v>
      </c>
      <c r="BK321" s="174">
        <f>ROUND(P321*H321,2)</f>
        <v>0</v>
      </c>
      <c r="BL321" s="17" t="s">
        <v>142</v>
      </c>
      <c r="BM321" s="173" t="s">
        <v>311</v>
      </c>
    </row>
    <row r="322" spans="1:65" s="2" customFormat="1" ht="19.5">
      <c r="A322" s="31"/>
      <c r="B322" s="32"/>
      <c r="C322" s="31"/>
      <c r="D322" s="175" t="s">
        <v>144</v>
      </c>
      <c r="E322" s="31"/>
      <c r="F322" s="176" t="s">
        <v>310</v>
      </c>
      <c r="G322" s="31"/>
      <c r="H322" s="31"/>
      <c r="I322" s="95"/>
      <c r="J322" s="95"/>
      <c r="K322" s="31"/>
      <c r="L322" s="31"/>
      <c r="M322" s="32"/>
      <c r="N322" s="177"/>
      <c r="O322" s="178"/>
      <c r="P322" s="56"/>
      <c r="Q322" s="56"/>
      <c r="R322" s="56"/>
      <c r="S322" s="56"/>
      <c r="T322" s="56"/>
      <c r="U322" s="56"/>
      <c r="V322" s="56"/>
      <c r="W322" s="56"/>
      <c r="X322" s="57"/>
      <c r="Y322" s="31"/>
      <c r="Z322" s="31"/>
      <c r="AA322" s="31"/>
      <c r="AB322" s="31"/>
      <c r="AC322" s="31"/>
      <c r="AD322" s="31"/>
      <c r="AE322" s="31"/>
      <c r="AT322" s="17" t="s">
        <v>144</v>
      </c>
      <c r="AU322" s="17" t="s">
        <v>86</v>
      </c>
    </row>
    <row r="323" spans="1:65" s="12" customFormat="1">
      <c r="B323" s="179"/>
      <c r="D323" s="175" t="s">
        <v>145</v>
      </c>
      <c r="E323" s="180" t="s">
        <v>1</v>
      </c>
      <c r="F323" s="181" t="s">
        <v>146</v>
      </c>
      <c r="H323" s="180" t="s">
        <v>1</v>
      </c>
      <c r="I323" s="182"/>
      <c r="J323" s="182"/>
      <c r="M323" s="179"/>
      <c r="N323" s="183"/>
      <c r="O323" s="184"/>
      <c r="P323" s="184"/>
      <c r="Q323" s="184"/>
      <c r="R323" s="184"/>
      <c r="S323" s="184"/>
      <c r="T323" s="184"/>
      <c r="U323" s="184"/>
      <c r="V323" s="184"/>
      <c r="W323" s="184"/>
      <c r="X323" s="185"/>
      <c r="AT323" s="180" t="s">
        <v>145</v>
      </c>
      <c r="AU323" s="180" t="s">
        <v>86</v>
      </c>
      <c r="AV323" s="12" t="s">
        <v>86</v>
      </c>
      <c r="AW323" s="12" t="s">
        <v>4</v>
      </c>
      <c r="AX323" s="12" t="s">
        <v>78</v>
      </c>
      <c r="AY323" s="180" t="s">
        <v>137</v>
      </c>
    </row>
    <row r="324" spans="1:65" s="13" customFormat="1">
      <c r="B324" s="186"/>
      <c r="D324" s="175" t="s">
        <v>145</v>
      </c>
      <c r="E324" s="187" t="s">
        <v>1</v>
      </c>
      <c r="F324" s="188" t="s">
        <v>312</v>
      </c>
      <c r="H324" s="189">
        <v>7</v>
      </c>
      <c r="I324" s="190"/>
      <c r="J324" s="190"/>
      <c r="M324" s="186"/>
      <c r="N324" s="191"/>
      <c r="O324" s="192"/>
      <c r="P324" s="192"/>
      <c r="Q324" s="192"/>
      <c r="R324" s="192"/>
      <c r="S324" s="192"/>
      <c r="T324" s="192"/>
      <c r="U324" s="192"/>
      <c r="V324" s="192"/>
      <c r="W324" s="192"/>
      <c r="X324" s="193"/>
      <c r="AT324" s="187" t="s">
        <v>145</v>
      </c>
      <c r="AU324" s="187" t="s">
        <v>86</v>
      </c>
      <c r="AV324" s="13" t="s">
        <v>88</v>
      </c>
      <c r="AW324" s="13" t="s">
        <v>4</v>
      </c>
      <c r="AX324" s="13" t="s">
        <v>78</v>
      </c>
      <c r="AY324" s="187" t="s">
        <v>137</v>
      </c>
    </row>
    <row r="325" spans="1:65" s="14" customFormat="1">
      <c r="B325" s="194"/>
      <c r="D325" s="175" t="s">
        <v>145</v>
      </c>
      <c r="E325" s="195" t="s">
        <v>1</v>
      </c>
      <c r="F325" s="196" t="s">
        <v>148</v>
      </c>
      <c r="H325" s="197">
        <v>7</v>
      </c>
      <c r="I325" s="198"/>
      <c r="J325" s="198"/>
      <c r="M325" s="194"/>
      <c r="N325" s="199"/>
      <c r="O325" s="200"/>
      <c r="P325" s="200"/>
      <c r="Q325" s="200"/>
      <c r="R325" s="200"/>
      <c r="S325" s="200"/>
      <c r="T325" s="200"/>
      <c r="U325" s="200"/>
      <c r="V325" s="200"/>
      <c r="W325" s="200"/>
      <c r="X325" s="201"/>
      <c r="AT325" s="195" t="s">
        <v>145</v>
      </c>
      <c r="AU325" s="195" t="s">
        <v>86</v>
      </c>
      <c r="AV325" s="14" t="s">
        <v>142</v>
      </c>
      <c r="AW325" s="14" t="s">
        <v>4</v>
      </c>
      <c r="AX325" s="14" t="s">
        <v>86</v>
      </c>
      <c r="AY325" s="195" t="s">
        <v>137</v>
      </c>
    </row>
    <row r="326" spans="1:65" s="11" customFormat="1" ht="25.9" customHeight="1">
      <c r="B326" s="147"/>
      <c r="D326" s="148" t="s">
        <v>77</v>
      </c>
      <c r="E326" s="149" t="s">
        <v>313</v>
      </c>
      <c r="F326" s="149" t="s">
        <v>314</v>
      </c>
      <c r="I326" s="150"/>
      <c r="J326" s="150"/>
      <c r="K326" s="151">
        <f>BK326</f>
        <v>0</v>
      </c>
      <c r="M326" s="147"/>
      <c r="N326" s="152"/>
      <c r="O326" s="153"/>
      <c r="P326" s="153"/>
      <c r="Q326" s="154">
        <f>SUM(Q327:Q355)</f>
        <v>0</v>
      </c>
      <c r="R326" s="154">
        <f>SUM(R327:R355)</f>
        <v>0</v>
      </c>
      <c r="S326" s="153"/>
      <c r="T326" s="155">
        <f>SUM(T327:T355)</f>
        <v>0</v>
      </c>
      <c r="U326" s="153"/>
      <c r="V326" s="155">
        <f>SUM(V327:V355)</f>
        <v>0</v>
      </c>
      <c r="W326" s="153"/>
      <c r="X326" s="156">
        <f>SUM(X327:X355)</f>
        <v>0</v>
      </c>
      <c r="AR326" s="148" t="s">
        <v>86</v>
      </c>
      <c r="AT326" s="157" t="s">
        <v>77</v>
      </c>
      <c r="AU326" s="157" t="s">
        <v>78</v>
      </c>
      <c r="AY326" s="148" t="s">
        <v>137</v>
      </c>
      <c r="BK326" s="158">
        <f>SUM(BK327:BK355)</f>
        <v>0</v>
      </c>
    </row>
    <row r="327" spans="1:65" s="2" customFormat="1" ht="24" customHeight="1">
      <c r="A327" s="31"/>
      <c r="B327" s="159"/>
      <c r="C327" s="160" t="s">
        <v>206</v>
      </c>
      <c r="D327" s="160" t="s">
        <v>138</v>
      </c>
      <c r="E327" s="161" t="s">
        <v>315</v>
      </c>
      <c r="F327" s="162" t="s">
        <v>316</v>
      </c>
      <c r="G327" s="163" t="s">
        <v>162</v>
      </c>
      <c r="H327" s="164">
        <v>18</v>
      </c>
      <c r="I327" s="165"/>
      <c r="J327" s="165"/>
      <c r="K327" s="166">
        <f>ROUND(P327*H327,2)</f>
        <v>0</v>
      </c>
      <c r="L327" s="167"/>
      <c r="M327" s="32"/>
      <c r="N327" s="168" t="s">
        <v>1</v>
      </c>
      <c r="O327" s="169" t="s">
        <v>41</v>
      </c>
      <c r="P327" s="170">
        <f>I327+J327</f>
        <v>0</v>
      </c>
      <c r="Q327" s="170">
        <f>ROUND(I327*H327,2)</f>
        <v>0</v>
      </c>
      <c r="R327" s="170">
        <f>ROUND(J327*H327,2)</f>
        <v>0</v>
      </c>
      <c r="S327" s="56"/>
      <c r="T327" s="171">
        <f>S327*H327</f>
        <v>0</v>
      </c>
      <c r="U327" s="171">
        <v>0</v>
      </c>
      <c r="V327" s="171">
        <f>U327*H327</f>
        <v>0</v>
      </c>
      <c r="W327" s="171">
        <v>0</v>
      </c>
      <c r="X327" s="172">
        <f>W327*H327</f>
        <v>0</v>
      </c>
      <c r="Y327" s="31"/>
      <c r="Z327" s="31"/>
      <c r="AA327" s="31"/>
      <c r="AB327" s="31"/>
      <c r="AC327" s="31"/>
      <c r="AD327" s="31"/>
      <c r="AE327" s="31"/>
      <c r="AR327" s="173" t="s">
        <v>142</v>
      </c>
      <c r="AT327" s="173" t="s">
        <v>138</v>
      </c>
      <c r="AU327" s="173" t="s">
        <v>86</v>
      </c>
      <c r="AY327" s="17" t="s">
        <v>137</v>
      </c>
      <c r="BE327" s="174">
        <f>IF(O327="základní",K327,0)</f>
        <v>0</v>
      </c>
      <c r="BF327" s="174">
        <f>IF(O327="snížená",K327,0)</f>
        <v>0</v>
      </c>
      <c r="BG327" s="174">
        <f>IF(O327="zákl. přenesená",K327,0)</f>
        <v>0</v>
      </c>
      <c r="BH327" s="174">
        <f>IF(O327="sníž. přenesená",K327,0)</f>
        <v>0</v>
      </c>
      <c r="BI327" s="174">
        <f>IF(O327="nulová",K327,0)</f>
        <v>0</v>
      </c>
      <c r="BJ327" s="17" t="s">
        <v>86</v>
      </c>
      <c r="BK327" s="174">
        <f>ROUND(P327*H327,2)</f>
        <v>0</v>
      </c>
      <c r="BL327" s="17" t="s">
        <v>142</v>
      </c>
      <c r="BM327" s="173" t="s">
        <v>317</v>
      </c>
    </row>
    <row r="328" spans="1:65" s="2" customFormat="1" ht="19.5">
      <c r="A328" s="31"/>
      <c r="B328" s="32"/>
      <c r="C328" s="31"/>
      <c r="D328" s="175" t="s">
        <v>144</v>
      </c>
      <c r="E328" s="31"/>
      <c r="F328" s="176" t="s">
        <v>316</v>
      </c>
      <c r="G328" s="31"/>
      <c r="H328" s="31"/>
      <c r="I328" s="95"/>
      <c r="J328" s="95"/>
      <c r="K328" s="31"/>
      <c r="L328" s="31"/>
      <c r="M328" s="32"/>
      <c r="N328" s="177"/>
      <c r="O328" s="178"/>
      <c r="P328" s="56"/>
      <c r="Q328" s="56"/>
      <c r="R328" s="56"/>
      <c r="S328" s="56"/>
      <c r="T328" s="56"/>
      <c r="U328" s="56"/>
      <c r="V328" s="56"/>
      <c r="W328" s="56"/>
      <c r="X328" s="57"/>
      <c r="Y328" s="31"/>
      <c r="Z328" s="31"/>
      <c r="AA328" s="31"/>
      <c r="AB328" s="31"/>
      <c r="AC328" s="31"/>
      <c r="AD328" s="31"/>
      <c r="AE328" s="31"/>
      <c r="AT328" s="17" t="s">
        <v>144</v>
      </c>
      <c r="AU328" s="17" t="s">
        <v>86</v>
      </c>
    </row>
    <row r="329" spans="1:65" s="12" customFormat="1">
      <c r="B329" s="179"/>
      <c r="D329" s="175" t="s">
        <v>145</v>
      </c>
      <c r="E329" s="180" t="s">
        <v>1</v>
      </c>
      <c r="F329" s="181" t="s">
        <v>276</v>
      </c>
      <c r="H329" s="180" t="s">
        <v>1</v>
      </c>
      <c r="I329" s="182"/>
      <c r="J329" s="182"/>
      <c r="M329" s="179"/>
      <c r="N329" s="183"/>
      <c r="O329" s="184"/>
      <c r="P329" s="184"/>
      <c r="Q329" s="184"/>
      <c r="R329" s="184"/>
      <c r="S329" s="184"/>
      <c r="T329" s="184"/>
      <c r="U329" s="184"/>
      <c r="V329" s="184"/>
      <c r="W329" s="184"/>
      <c r="X329" s="185"/>
      <c r="AT329" s="180" t="s">
        <v>145</v>
      </c>
      <c r="AU329" s="180" t="s">
        <v>86</v>
      </c>
      <c r="AV329" s="12" t="s">
        <v>86</v>
      </c>
      <c r="AW329" s="12" t="s">
        <v>4</v>
      </c>
      <c r="AX329" s="12" t="s">
        <v>78</v>
      </c>
      <c r="AY329" s="180" t="s">
        <v>137</v>
      </c>
    </row>
    <row r="330" spans="1:65" s="13" customFormat="1">
      <c r="B330" s="186"/>
      <c r="D330" s="175" t="s">
        <v>145</v>
      </c>
      <c r="E330" s="187" t="s">
        <v>1</v>
      </c>
      <c r="F330" s="188" t="s">
        <v>151</v>
      </c>
      <c r="H330" s="189">
        <v>18</v>
      </c>
      <c r="I330" s="190"/>
      <c r="J330" s="190"/>
      <c r="M330" s="186"/>
      <c r="N330" s="191"/>
      <c r="O330" s="192"/>
      <c r="P330" s="192"/>
      <c r="Q330" s="192"/>
      <c r="R330" s="192"/>
      <c r="S330" s="192"/>
      <c r="T330" s="192"/>
      <c r="U330" s="192"/>
      <c r="V330" s="192"/>
      <c r="W330" s="192"/>
      <c r="X330" s="193"/>
      <c r="AT330" s="187" t="s">
        <v>145</v>
      </c>
      <c r="AU330" s="187" t="s">
        <v>86</v>
      </c>
      <c r="AV330" s="13" t="s">
        <v>88</v>
      </c>
      <c r="AW330" s="13" t="s">
        <v>4</v>
      </c>
      <c r="AX330" s="13" t="s">
        <v>78</v>
      </c>
      <c r="AY330" s="187" t="s">
        <v>137</v>
      </c>
    </row>
    <row r="331" spans="1:65" s="14" customFormat="1">
      <c r="B331" s="194"/>
      <c r="D331" s="175" t="s">
        <v>145</v>
      </c>
      <c r="E331" s="195" t="s">
        <v>1</v>
      </c>
      <c r="F331" s="196" t="s">
        <v>148</v>
      </c>
      <c r="H331" s="197">
        <v>18</v>
      </c>
      <c r="I331" s="198"/>
      <c r="J331" s="198"/>
      <c r="M331" s="194"/>
      <c r="N331" s="199"/>
      <c r="O331" s="200"/>
      <c r="P331" s="200"/>
      <c r="Q331" s="200"/>
      <c r="R331" s="200"/>
      <c r="S331" s="200"/>
      <c r="T331" s="200"/>
      <c r="U331" s="200"/>
      <c r="V331" s="200"/>
      <c r="W331" s="200"/>
      <c r="X331" s="201"/>
      <c r="AT331" s="195" t="s">
        <v>145</v>
      </c>
      <c r="AU331" s="195" t="s">
        <v>86</v>
      </c>
      <c r="AV331" s="14" t="s">
        <v>142</v>
      </c>
      <c r="AW331" s="14" t="s">
        <v>4</v>
      </c>
      <c r="AX331" s="14" t="s">
        <v>86</v>
      </c>
      <c r="AY331" s="195" t="s">
        <v>137</v>
      </c>
    </row>
    <row r="332" spans="1:65" s="2" customFormat="1" ht="24" customHeight="1">
      <c r="A332" s="31"/>
      <c r="B332" s="159"/>
      <c r="C332" s="160" t="s">
        <v>318</v>
      </c>
      <c r="D332" s="160" t="s">
        <v>138</v>
      </c>
      <c r="E332" s="161" t="s">
        <v>319</v>
      </c>
      <c r="F332" s="162" t="s">
        <v>320</v>
      </c>
      <c r="G332" s="163" t="s">
        <v>162</v>
      </c>
      <c r="H332" s="164">
        <v>23</v>
      </c>
      <c r="I332" s="165"/>
      <c r="J332" s="165"/>
      <c r="K332" s="166">
        <f>ROUND(P332*H332,2)</f>
        <v>0</v>
      </c>
      <c r="L332" s="167"/>
      <c r="M332" s="32"/>
      <c r="N332" s="168" t="s">
        <v>1</v>
      </c>
      <c r="O332" s="169" t="s">
        <v>41</v>
      </c>
      <c r="P332" s="170">
        <f>I332+J332</f>
        <v>0</v>
      </c>
      <c r="Q332" s="170">
        <f>ROUND(I332*H332,2)</f>
        <v>0</v>
      </c>
      <c r="R332" s="170">
        <f>ROUND(J332*H332,2)</f>
        <v>0</v>
      </c>
      <c r="S332" s="56"/>
      <c r="T332" s="171">
        <f>S332*H332</f>
        <v>0</v>
      </c>
      <c r="U332" s="171">
        <v>0</v>
      </c>
      <c r="V332" s="171">
        <f>U332*H332</f>
        <v>0</v>
      </c>
      <c r="W332" s="171">
        <v>0</v>
      </c>
      <c r="X332" s="172">
        <f>W332*H332</f>
        <v>0</v>
      </c>
      <c r="Y332" s="31"/>
      <c r="Z332" s="31"/>
      <c r="AA332" s="31"/>
      <c r="AB332" s="31"/>
      <c r="AC332" s="31"/>
      <c r="AD332" s="31"/>
      <c r="AE332" s="31"/>
      <c r="AR332" s="173" t="s">
        <v>142</v>
      </c>
      <c r="AT332" s="173" t="s">
        <v>138</v>
      </c>
      <c r="AU332" s="173" t="s">
        <v>86</v>
      </c>
      <c r="AY332" s="17" t="s">
        <v>137</v>
      </c>
      <c r="BE332" s="174">
        <f>IF(O332="základní",K332,0)</f>
        <v>0</v>
      </c>
      <c r="BF332" s="174">
        <f>IF(O332="snížená",K332,0)</f>
        <v>0</v>
      </c>
      <c r="BG332" s="174">
        <f>IF(O332="zákl. přenesená",K332,0)</f>
        <v>0</v>
      </c>
      <c r="BH332" s="174">
        <f>IF(O332="sníž. přenesená",K332,0)</f>
        <v>0</v>
      </c>
      <c r="BI332" s="174">
        <f>IF(O332="nulová",K332,0)</f>
        <v>0</v>
      </c>
      <c r="BJ332" s="17" t="s">
        <v>86</v>
      </c>
      <c r="BK332" s="174">
        <f>ROUND(P332*H332,2)</f>
        <v>0</v>
      </c>
      <c r="BL332" s="17" t="s">
        <v>142</v>
      </c>
      <c r="BM332" s="173" t="s">
        <v>321</v>
      </c>
    </row>
    <row r="333" spans="1:65" s="2" customFormat="1" ht="19.5">
      <c r="A333" s="31"/>
      <c r="B333" s="32"/>
      <c r="C333" s="31"/>
      <c r="D333" s="175" t="s">
        <v>144</v>
      </c>
      <c r="E333" s="31"/>
      <c r="F333" s="176" t="s">
        <v>320</v>
      </c>
      <c r="G333" s="31"/>
      <c r="H333" s="31"/>
      <c r="I333" s="95"/>
      <c r="J333" s="95"/>
      <c r="K333" s="31"/>
      <c r="L333" s="31"/>
      <c r="M333" s="32"/>
      <c r="N333" s="177"/>
      <c r="O333" s="178"/>
      <c r="P333" s="56"/>
      <c r="Q333" s="56"/>
      <c r="R333" s="56"/>
      <c r="S333" s="56"/>
      <c r="T333" s="56"/>
      <c r="U333" s="56"/>
      <c r="V333" s="56"/>
      <c r="W333" s="56"/>
      <c r="X333" s="57"/>
      <c r="Y333" s="31"/>
      <c r="Z333" s="31"/>
      <c r="AA333" s="31"/>
      <c r="AB333" s="31"/>
      <c r="AC333" s="31"/>
      <c r="AD333" s="31"/>
      <c r="AE333" s="31"/>
      <c r="AT333" s="17" t="s">
        <v>144</v>
      </c>
      <c r="AU333" s="17" t="s">
        <v>86</v>
      </c>
    </row>
    <row r="334" spans="1:65" s="2" customFormat="1" ht="36" customHeight="1">
      <c r="A334" s="31"/>
      <c r="B334" s="159"/>
      <c r="C334" s="160" t="s">
        <v>209</v>
      </c>
      <c r="D334" s="160" t="s">
        <v>138</v>
      </c>
      <c r="E334" s="161" t="s">
        <v>322</v>
      </c>
      <c r="F334" s="162" t="s">
        <v>323</v>
      </c>
      <c r="G334" s="163" t="s">
        <v>162</v>
      </c>
      <c r="H334" s="164">
        <v>134</v>
      </c>
      <c r="I334" s="165"/>
      <c r="J334" s="165"/>
      <c r="K334" s="166">
        <f>ROUND(P334*H334,2)</f>
        <v>0</v>
      </c>
      <c r="L334" s="167"/>
      <c r="M334" s="32"/>
      <c r="N334" s="168" t="s">
        <v>1</v>
      </c>
      <c r="O334" s="169" t="s">
        <v>41</v>
      </c>
      <c r="P334" s="170">
        <f>I334+J334</f>
        <v>0</v>
      </c>
      <c r="Q334" s="170">
        <f>ROUND(I334*H334,2)</f>
        <v>0</v>
      </c>
      <c r="R334" s="170">
        <f>ROUND(J334*H334,2)</f>
        <v>0</v>
      </c>
      <c r="S334" s="56"/>
      <c r="T334" s="171">
        <f>S334*H334</f>
        <v>0</v>
      </c>
      <c r="U334" s="171">
        <v>0</v>
      </c>
      <c r="V334" s="171">
        <f>U334*H334</f>
        <v>0</v>
      </c>
      <c r="W334" s="171">
        <v>0</v>
      </c>
      <c r="X334" s="172">
        <f>W334*H334</f>
        <v>0</v>
      </c>
      <c r="Y334" s="31"/>
      <c r="Z334" s="31"/>
      <c r="AA334" s="31"/>
      <c r="AB334" s="31"/>
      <c r="AC334" s="31"/>
      <c r="AD334" s="31"/>
      <c r="AE334" s="31"/>
      <c r="AR334" s="173" t="s">
        <v>142</v>
      </c>
      <c r="AT334" s="173" t="s">
        <v>138</v>
      </c>
      <c r="AU334" s="173" t="s">
        <v>86</v>
      </c>
      <c r="AY334" s="17" t="s">
        <v>137</v>
      </c>
      <c r="BE334" s="174">
        <f>IF(O334="základní",K334,0)</f>
        <v>0</v>
      </c>
      <c r="BF334" s="174">
        <f>IF(O334="snížená",K334,0)</f>
        <v>0</v>
      </c>
      <c r="BG334" s="174">
        <f>IF(O334="zákl. přenesená",K334,0)</f>
        <v>0</v>
      </c>
      <c r="BH334" s="174">
        <f>IF(O334="sníž. přenesená",K334,0)</f>
        <v>0</v>
      </c>
      <c r="BI334" s="174">
        <f>IF(O334="nulová",K334,0)</f>
        <v>0</v>
      </c>
      <c r="BJ334" s="17" t="s">
        <v>86</v>
      </c>
      <c r="BK334" s="174">
        <f>ROUND(P334*H334,2)</f>
        <v>0</v>
      </c>
      <c r="BL334" s="17" t="s">
        <v>142</v>
      </c>
      <c r="BM334" s="173" t="s">
        <v>324</v>
      </c>
    </row>
    <row r="335" spans="1:65" s="2" customFormat="1" ht="19.5">
      <c r="A335" s="31"/>
      <c r="B335" s="32"/>
      <c r="C335" s="31"/>
      <c r="D335" s="175" t="s">
        <v>144</v>
      </c>
      <c r="E335" s="31"/>
      <c r="F335" s="176" t="s">
        <v>323</v>
      </c>
      <c r="G335" s="31"/>
      <c r="H335" s="31"/>
      <c r="I335" s="95"/>
      <c r="J335" s="95"/>
      <c r="K335" s="31"/>
      <c r="L335" s="31"/>
      <c r="M335" s="32"/>
      <c r="N335" s="177"/>
      <c r="O335" s="178"/>
      <c r="P335" s="56"/>
      <c r="Q335" s="56"/>
      <c r="R335" s="56"/>
      <c r="S335" s="56"/>
      <c r="T335" s="56"/>
      <c r="U335" s="56"/>
      <c r="V335" s="56"/>
      <c r="W335" s="56"/>
      <c r="X335" s="57"/>
      <c r="Y335" s="31"/>
      <c r="Z335" s="31"/>
      <c r="AA335" s="31"/>
      <c r="AB335" s="31"/>
      <c r="AC335" s="31"/>
      <c r="AD335" s="31"/>
      <c r="AE335" s="31"/>
      <c r="AT335" s="17" t="s">
        <v>144</v>
      </c>
      <c r="AU335" s="17" t="s">
        <v>86</v>
      </c>
    </row>
    <row r="336" spans="1:65" s="12" customFormat="1">
      <c r="B336" s="179"/>
      <c r="D336" s="175" t="s">
        <v>145</v>
      </c>
      <c r="E336" s="180" t="s">
        <v>1</v>
      </c>
      <c r="F336" s="181" t="s">
        <v>146</v>
      </c>
      <c r="H336" s="180" t="s">
        <v>1</v>
      </c>
      <c r="I336" s="182"/>
      <c r="J336" s="182"/>
      <c r="M336" s="179"/>
      <c r="N336" s="183"/>
      <c r="O336" s="184"/>
      <c r="P336" s="184"/>
      <c r="Q336" s="184"/>
      <c r="R336" s="184"/>
      <c r="S336" s="184"/>
      <c r="T336" s="184"/>
      <c r="U336" s="184"/>
      <c r="V336" s="184"/>
      <c r="W336" s="184"/>
      <c r="X336" s="185"/>
      <c r="AT336" s="180" t="s">
        <v>145</v>
      </c>
      <c r="AU336" s="180" t="s">
        <v>86</v>
      </c>
      <c r="AV336" s="12" t="s">
        <v>86</v>
      </c>
      <c r="AW336" s="12" t="s">
        <v>4</v>
      </c>
      <c r="AX336" s="12" t="s">
        <v>78</v>
      </c>
      <c r="AY336" s="180" t="s">
        <v>137</v>
      </c>
    </row>
    <row r="337" spans="1:65" s="13" customFormat="1">
      <c r="B337" s="186"/>
      <c r="D337" s="175" t="s">
        <v>145</v>
      </c>
      <c r="E337" s="187" t="s">
        <v>1</v>
      </c>
      <c r="F337" s="188" t="s">
        <v>325</v>
      </c>
      <c r="H337" s="189">
        <v>134</v>
      </c>
      <c r="I337" s="190"/>
      <c r="J337" s="190"/>
      <c r="M337" s="186"/>
      <c r="N337" s="191"/>
      <c r="O337" s="192"/>
      <c r="P337" s="192"/>
      <c r="Q337" s="192"/>
      <c r="R337" s="192"/>
      <c r="S337" s="192"/>
      <c r="T337" s="192"/>
      <c r="U337" s="192"/>
      <c r="V337" s="192"/>
      <c r="W337" s="192"/>
      <c r="X337" s="193"/>
      <c r="AT337" s="187" t="s">
        <v>145</v>
      </c>
      <c r="AU337" s="187" t="s">
        <v>86</v>
      </c>
      <c r="AV337" s="13" t="s">
        <v>88</v>
      </c>
      <c r="AW337" s="13" t="s">
        <v>4</v>
      </c>
      <c r="AX337" s="13" t="s">
        <v>78</v>
      </c>
      <c r="AY337" s="187" t="s">
        <v>137</v>
      </c>
    </row>
    <row r="338" spans="1:65" s="14" customFormat="1">
      <c r="B338" s="194"/>
      <c r="D338" s="175" t="s">
        <v>145</v>
      </c>
      <c r="E338" s="195" t="s">
        <v>1</v>
      </c>
      <c r="F338" s="196" t="s">
        <v>148</v>
      </c>
      <c r="H338" s="197">
        <v>134</v>
      </c>
      <c r="I338" s="198"/>
      <c r="J338" s="198"/>
      <c r="M338" s="194"/>
      <c r="N338" s="199"/>
      <c r="O338" s="200"/>
      <c r="P338" s="200"/>
      <c r="Q338" s="200"/>
      <c r="R338" s="200"/>
      <c r="S338" s="200"/>
      <c r="T338" s="200"/>
      <c r="U338" s="200"/>
      <c r="V338" s="200"/>
      <c r="W338" s="200"/>
      <c r="X338" s="201"/>
      <c r="AT338" s="195" t="s">
        <v>145</v>
      </c>
      <c r="AU338" s="195" t="s">
        <v>86</v>
      </c>
      <c r="AV338" s="14" t="s">
        <v>142</v>
      </c>
      <c r="AW338" s="14" t="s">
        <v>4</v>
      </c>
      <c r="AX338" s="14" t="s">
        <v>86</v>
      </c>
      <c r="AY338" s="195" t="s">
        <v>137</v>
      </c>
    </row>
    <row r="339" spans="1:65" s="2" customFormat="1" ht="24" customHeight="1">
      <c r="A339" s="31"/>
      <c r="B339" s="159"/>
      <c r="C339" s="160" t="s">
        <v>239</v>
      </c>
      <c r="D339" s="160" t="s">
        <v>138</v>
      </c>
      <c r="E339" s="161" t="s">
        <v>326</v>
      </c>
      <c r="F339" s="162" t="s">
        <v>327</v>
      </c>
      <c r="G339" s="163" t="s">
        <v>162</v>
      </c>
      <c r="H339" s="164">
        <v>4</v>
      </c>
      <c r="I339" s="165"/>
      <c r="J339" s="165"/>
      <c r="K339" s="166">
        <f>ROUND(P339*H339,2)</f>
        <v>0</v>
      </c>
      <c r="L339" s="167"/>
      <c r="M339" s="32"/>
      <c r="N339" s="168" t="s">
        <v>1</v>
      </c>
      <c r="O339" s="169" t="s">
        <v>41</v>
      </c>
      <c r="P339" s="170">
        <f>I339+J339</f>
        <v>0</v>
      </c>
      <c r="Q339" s="170">
        <f>ROUND(I339*H339,2)</f>
        <v>0</v>
      </c>
      <c r="R339" s="170">
        <f>ROUND(J339*H339,2)</f>
        <v>0</v>
      </c>
      <c r="S339" s="56"/>
      <c r="T339" s="171">
        <f>S339*H339</f>
        <v>0</v>
      </c>
      <c r="U339" s="171">
        <v>0</v>
      </c>
      <c r="V339" s="171">
        <f>U339*H339</f>
        <v>0</v>
      </c>
      <c r="W339" s="171">
        <v>0</v>
      </c>
      <c r="X339" s="172">
        <f>W339*H339</f>
        <v>0</v>
      </c>
      <c r="Y339" s="31"/>
      <c r="Z339" s="31"/>
      <c r="AA339" s="31"/>
      <c r="AB339" s="31"/>
      <c r="AC339" s="31"/>
      <c r="AD339" s="31"/>
      <c r="AE339" s="31"/>
      <c r="AR339" s="173" t="s">
        <v>142</v>
      </c>
      <c r="AT339" s="173" t="s">
        <v>138</v>
      </c>
      <c r="AU339" s="173" t="s">
        <v>86</v>
      </c>
      <c r="AY339" s="17" t="s">
        <v>137</v>
      </c>
      <c r="BE339" s="174">
        <f>IF(O339="základní",K339,0)</f>
        <v>0</v>
      </c>
      <c r="BF339" s="174">
        <f>IF(O339="snížená",K339,0)</f>
        <v>0</v>
      </c>
      <c r="BG339" s="174">
        <f>IF(O339="zákl. přenesená",K339,0)</f>
        <v>0</v>
      </c>
      <c r="BH339" s="174">
        <f>IF(O339="sníž. přenesená",K339,0)</f>
        <v>0</v>
      </c>
      <c r="BI339" s="174">
        <f>IF(O339="nulová",K339,0)</f>
        <v>0</v>
      </c>
      <c r="BJ339" s="17" t="s">
        <v>86</v>
      </c>
      <c r="BK339" s="174">
        <f>ROUND(P339*H339,2)</f>
        <v>0</v>
      </c>
      <c r="BL339" s="17" t="s">
        <v>142</v>
      </c>
      <c r="BM339" s="173" t="s">
        <v>328</v>
      </c>
    </row>
    <row r="340" spans="1:65" s="2" customFormat="1" ht="19.5">
      <c r="A340" s="31"/>
      <c r="B340" s="32"/>
      <c r="C340" s="31"/>
      <c r="D340" s="175" t="s">
        <v>144</v>
      </c>
      <c r="E340" s="31"/>
      <c r="F340" s="176" t="s">
        <v>327</v>
      </c>
      <c r="G340" s="31"/>
      <c r="H340" s="31"/>
      <c r="I340" s="95"/>
      <c r="J340" s="95"/>
      <c r="K340" s="31"/>
      <c r="L340" s="31"/>
      <c r="M340" s="32"/>
      <c r="N340" s="177"/>
      <c r="O340" s="178"/>
      <c r="P340" s="56"/>
      <c r="Q340" s="56"/>
      <c r="R340" s="56"/>
      <c r="S340" s="56"/>
      <c r="T340" s="56"/>
      <c r="U340" s="56"/>
      <c r="V340" s="56"/>
      <c r="W340" s="56"/>
      <c r="X340" s="57"/>
      <c r="Y340" s="31"/>
      <c r="Z340" s="31"/>
      <c r="AA340" s="31"/>
      <c r="AB340" s="31"/>
      <c r="AC340" s="31"/>
      <c r="AD340" s="31"/>
      <c r="AE340" s="31"/>
      <c r="AT340" s="17" t="s">
        <v>144</v>
      </c>
      <c r="AU340" s="17" t="s">
        <v>86</v>
      </c>
    </row>
    <row r="341" spans="1:65" s="2" customFormat="1" ht="24" customHeight="1">
      <c r="A341" s="31"/>
      <c r="B341" s="159"/>
      <c r="C341" s="160" t="s">
        <v>212</v>
      </c>
      <c r="D341" s="160" t="s">
        <v>138</v>
      </c>
      <c r="E341" s="161" t="s">
        <v>329</v>
      </c>
      <c r="F341" s="162" t="s">
        <v>330</v>
      </c>
      <c r="G341" s="163" t="s">
        <v>162</v>
      </c>
      <c r="H341" s="164">
        <v>20</v>
      </c>
      <c r="I341" s="165"/>
      <c r="J341" s="165"/>
      <c r="K341" s="166">
        <f>ROUND(P341*H341,2)</f>
        <v>0</v>
      </c>
      <c r="L341" s="167"/>
      <c r="M341" s="32"/>
      <c r="N341" s="168" t="s">
        <v>1</v>
      </c>
      <c r="O341" s="169" t="s">
        <v>41</v>
      </c>
      <c r="P341" s="170">
        <f>I341+J341</f>
        <v>0</v>
      </c>
      <c r="Q341" s="170">
        <f>ROUND(I341*H341,2)</f>
        <v>0</v>
      </c>
      <c r="R341" s="170">
        <f>ROUND(J341*H341,2)</f>
        <v>0</v>
      </c>
      <c r="S341" s="56"/>
      <c r="T341" s="171">
        <f>S341*H341</f>
        <v>0</v>
      </c>
      <c r="U341" s="171">
        <v>0</v>
      </c>
      <c r="V341" s="171">
        <f>U341*H341</f>
        <v>0</v>
      </c>
      <c r="W341" s="171">
        <v>0</v>
      </c>
      <c r="X341" s="172">
        <f>W341*H341</f>
        <v>0</v>
      </c>
      <c r="Y341" s="31"/>
      <c r="Z341" s="31"/>
      <c r="AA341" s="31"/>
      <c r="AB341" s="31"/>
      <c r="AC341" s="31"/>
      <c r="AD341" s="31"/>
      <c r="AE341" s="31"/>
      <c r="AR341" s="173" t="s">
        <v>142</v>
      </c>
      <c r="AT341" s="173" t="s">
        <v>138</v>
      </c>
      <c r="AU341" s="173" t="s">
        <v>86</v>
      </c>
      <c r="AY341" s="17" t="s">
        <v>137</v>
      </c>
      <c r="BE341" s="174">
        <f>IF(O341="základní",K341,0)</f>
        <v>0</v>
      </c>
      <c r="BF341" s="174">
        <f>IF(O341="snížená",K341,0)</f>
        <v>0</v>
      </c>
      <c r="BG341" s="174">
        <f>IF(O341="zákl. přenesená",K341,0)</f>
        <v>0</v>
      </c>
      <c r="BH341" s="174">
        <f>IF(O341="sníž. přenesená",K341,0)</f>
        <v>0</v>
      </c>
      <c r="BI341" s="174">
        <f>IF(O341="nulová",K341,0)</f>
        <v>0</v>
      </c>
      <c r="BJ341" s="17" t="s">
        <v>86</v>
      </c>
      <c r="BK341" s="174">
        <f>ROUND(P341*H341,2)</f>
        <v>0</v>
      </c>
      <c r="BL341" s="17" t="s">
        <v>142</v>
      </c>
      <c r="BM341" s="173" t="s">
        <v>331</v>
      </c>
    </row>
    <row r="342" spans="1:65" s="2" customFormat="1" ht="19.5">
      <c r="A342" s="31"/>
      <c r="B342" s="32"/>
      <c r="C342" s="31"/>
      <c r="D342" s="175" t="s">
        <v>144</v>
      </c>
      <c r="E342" s="31"/>
      <c r="F342" s="176" t="s">
        <v>330</v>
      </c>
      <c r="G342" s="31"/>
      <c r="H342" s="31"/>
      <c r="I342" s="95"/>
      <c r="J342" s="95"/>
      <c r="K342" s="31"/>
      <c r="L342" s="31"/>
      <c r="M342" s="32"/>
      <c r="N342" s="177"/>
      <c r="O342" s="178"/>
      <c r="P342" s="56"/>
      <c r="Q342" s="56"/>
      <c r="R342" s="56"/>
      <c r="S342" s="56"/>
      <c r="T342" s="56"/>
      <c r="U342" s="56"/>
      <c r="V342" s="56"/>
      <c r="W342" s="56"/>
      <c r="X342" s="57"/>
      <c r="Y342" s="31"/>
      <c r="Z342" s="31"/>
      <c r="AA342" s="31"/>
      <c r="AB342" s="31"/>
      <c r="AC342" s="31"/>
      <c r="AD342" s="31"/>
      <c r="AE342" s="31"/>
      <c r="AT342" s="17" t="s">
        <v>144</v>
      </c>
      <c r="AU342" s="17" t="s">
        <v>86</v>
      </c>
    </row>
    <row r="343" spans="1:65" s="12" customFormat="1" ht="33.75">
      <c r="B343" s="179"/>
      <c r="D343" s="175" t="s">
        <v>145</v>
      </c>
      <c r="E343" s="180" t="s">
        <v>1</v>
      </c>
      <c r="F343" s="181" t="s">
        <v>332</v>
      </c>
      <c r="H343" s="180" t="s">
        <v>1</v>
      </c>
      <c r="I343" s="182"/>
      <c r="J343" s="182"/>
      <c r="M343" s="179"/>
      <c r="N343" s="183"/>
      <c r="O343" s="184"/>
      <c r="P343" s="184"/>
      <c r="Q343" s="184"/>
      <c r="R343" s="184"/>
      <c r="S343" s="184"/>
      <c r="T343" s="184"/>
      <c r="U343" s="184"/>
      <c r="V343" s="184"/>
      <c r="W343" s="184"/>
      <c r="X343" s="185"/>
      <c r="AT343" s="180" t="s">
        <v>145</v>
      </c>
      <c r="AU343" s="180" t="s">
        <v>86</v>
      </c>
      <c r="AV343" s="12" t="s">
        <v>86</v>
      </c>
      <c r="AW343" s="12" t="s">
        <v>4</v>
      </c>
      <c r="AX343" s="12" t="s">
        <v>78</v>
      </c>
      <c r="AY343" s="180" t="s">
        <v>137</v>
      </c>
    </row>
    <row r="344" spans="1:65" s="13" customFormat="1">
      <c r="B344" s="186"/>
      <c r="D344" s="175" t="s">
        <v>145</v>
      </c>
      <c r="E344" s="187" t="s">
        <v>1</v>
      </c>
      <c r="F344" s="188" t="s">
        <v>157</v>
      </c>
      <c r="H344" s="189">
        <v>20</v>
      </c>
      <c r="I344" s="190"/>
      <c r="J344" s="190"/>
      <c r="M344" s="186"/>
      <c r="N344" s="191"/>
      <c r="O344" s="192"/>
      <c r="P344" s="192"/>
      <c r="Q344" s="192"/>
      <c r="R344" s="192"/>
      <c r="S344" s="192"/>
      <c r="T344" s="192"/>
      <c r="U344" s="192"/>
      <c r="V344" s="192"/>
      <c r="W344" s="192"/>
      <c r="X344" s="193"/>
      <c r="AT344" s="187" t="s">
        <v>145</v>
      </c>
      <c r="AU344" s="187" t="s">
        <v>86</v>
      </c>
      <c r="AV344" s="13" t="s">
        <v>88</v>
      </c>
      <c r="AW344" s="13" t="s">
        <v>4</v>
      </c>
      <c r="AX344" s="13" t="s">
        <v>78</v>
      </c>
      <c r="AY344" s="187" t="s">
        <v>137</v>
      </c>
    </row>
    <row r="345" spans="1:65" s="14" customFormat="1">
      <c r="B345" s="194"/>
      <c r="D345" s="175" t="s">
        <v>145</v>
      </c>
      <c r="E345" s="195" t="s">
        <v>1</v>
      </c>
      <c r="F345" s="196" t="s">
        <v>148</v>
      </c>
      <c r="H345" s="197">
        <v>20</v>
      </c>
      <c r="I345" s="198"/>
      <c r="J345" s="198"/>
      <c r="M345" s="194"/>
      <c r="N345" s="199"/>
      <c r="O345" s="200"/>
      <c r="P345" s="200"/>
      <c r="Q345" s="200"/>
      <c r="R345" s="200"/>
      <c r="S345" s="200"/>
      <c r="T345" s="200"/>
      <c r="U345" s="200"/>
      <c r="V345" s="200"/>
      <c r="W345" s="200"/>
      <c r="X345" s="201"/>
      <c r="AT345" s="195" t="s">
        <v>145</v>
      </c>
      <c r="AU345" s="195" t="s">
        <v>86</v>
      </c>
      <c r="AV345" s="14" t="s">
        <v>142</v>
      </c>
      <c r="AW345" s="14" t="s">
        <v>4</v>
      </c>
      <c r="AX345" s="14" t="s">
        <v>86</v>
      </c>
      <c r="AY345" s="195" t="s">
        <v>137</v>
      </c>
    </row>
    <row r="346" spans="1:65" s="2" customFormat="1" ht="24" customHeight="1">
      <c r="A346" s="31"/>
      <c r="B346" s="159"/>
      <c r="C346" s="160" t="s">
        <v>333</v>
      </c>
      <c r="D346" s="160" t="s">
        <v>138</v>
      </c>
      <c r="E346" s="161" t="s">
        <v>334</v>
      </c>
      <c r="F346" s="162" t="s">
        <v>335</v>
      </c>
      <c r="G346" s="163" t="s">
        <v>162</v>
      </c>
      <c r="H346" s="164">
        <v>650</v>
      </c>
      <c r="I346" s="165"/>
      <c r="J346" s="165"/>
      <c r="K346" s="166">
        <f>ROUND(P346*H346,2)</f>
        <v>0</v>
      </c>
      <c r="L346" s="167"/>
      <c r="M346" s="32"/>
      <c r="N346" s="168" t="s">
        <v>1</v>
      </c>
      <c r="O346" s="169" t="s">
        <v>41</v>
      </c>
      <c r="P346" s="170">
        <f>I346+J346</f>
        <v>0</v>
      </c>
      <c r="Q346" s="170">
        <f>ROUND(I346*H346,2)</f>
        <v>0</v>
      </c>
      <c r="R346" s="170">
        <f>ROUND(J346*H346,2)</f>
        <v>0</v>
      </c>
      <c r="S346" s="56"/>
      <c r="T346" s="171">
        <f>S346*H346</f>
        <v>0</v>
      </c>
      <c r="U346" s="171">
        <v>0</v>
      </c>
      <c r="V346" s="171">
        <f>U346*H346</f>
        <v>0</v>
      </c>
      <c r="W346" s="171">
        <v>0</v>
      </c>
      <c r="X346" s="172">
        <f>W346*H346</f>
        <v>0</v>
      </c>
      <c r="Y346" s="31"/>
      <c r="Z346" s="31"/>
      <c r="AA346" s="31"/>
      <c r="AB346" s="31"/>
      <c r="AC346" s="31"/>
      <c r="AD346" s="31"/>
      <c r="AE346" s="31"/>
      <c r="AR346" s="173" t="s">
        <v>142</v>
      </c>
      <c r="AT346" s="173" t="s">
        <v>138</v>
      </c>
      <c r="AU346" s="173" t="s">
        <v>86</v>
      </c>
      <c r="AY346" s="17" t="s">
        <v>137</v>
      </c>
      <c r="BE346" s="174">
        <f>IF(O346="základní",K346,0)</f>
        <v>0</v>
      </c>
      <c r="BF346" s="174">
        <f>IF(O346="snížená",K346,0)</f>
        <v>0</v>
      </c>
      <c r="BG346" s="174">
        <f>IF(O346="zákl. přenesená",K346,0)</f>
        <v>0</v>
      </c>
      <c r="BH346" s="174">
        <f>IF(O346="sníž. přenesená",K346,0)</f>
        <v>0</v>
      </c>
      <c r="BI346" s="174">
        <f>IF(O346="nulová",K346,0)</f>
        <v>0</v>
      </c>
      <c r="BJ346" s="17" t="s">
        <v>86</v>
      </c>
      <c r="BK346" s="174">
        <f>ROUND(P346*H346,2)</f>
        <v>0</v>
      </c>
      <c r="BL346" s="17" t="s">
        <v>142</v>
      </c>
      <c r="BM346" s="173" t="s">
        <v>336</v>
      </c>
    </row>
    <row r="347" spans="1:65" s="2" customFormat="1" ht="19.5">
      <c r="A347" s="31"/>
      <c r="B347" s="32"/>
      <c r="C347" s="31"/>
      <c r="D347" s="175" t="s">
        <v>144</v>
      </c>
      <c r="E347" s="31"/>
      <c r="F347" s="176" t="s">
        <v>335</v>
      </c>
      <c r="G347" s="31"/>
      <c r="H347" s="31"/>
      <c r="I347" s="95"/>
      <c r="J347" s="95"/>
      <c r="K347" s="31"/>
      <c r="L347" s="31"/>
      <c r="M347" s="32"/>
      <c r="N347" s="177"/>
      <c r="O347" s="178"/>
      <c r="P347" s="56"/>
      <c r="Q347" s="56"/>
      <c r="R347" s="56"/>
      <c r="S347" s="56"/>
      <c r="T347" s="56"/>
      <c r="U347" s="56"/>
      <c r="V347" s="56"/>
      <c r="W347" s="56"/>
      <c r="X347" s="57"/>
      <c r="Y347" s="31"/>
      <c r="Z347" s="31"/>
      <c r="AA347" s="31"/>
      <c r="AB347" s="31"/>
      <c r="AC347" s="31"/>
      <c r="AD347" s="31"/>
      <c r="AE347" s="31"/>
      <c r="AT347" s="17" t="s">
        <v>144</v>
      </c>
      <c r="AU347" s="17" t="s">
        <v>86</v>
      </c>
    </row>
    <row r="348" spans="1:65" s="12" customFormat="1" ht="33.75">
      <c r="B348" s="179"/>
      <c r="D348" s="175" t="s">
        <v>145</v>
      </c>
      <c r="E348" s="180" t="s">
        <v>1</v>
      </c>
      <c r="F348" s="181" t="s">
        <v>337</v>
      </c>
      <c r="H348" s="180" t="s">
        <v>1</v>
      </c>
      <c r="I348" s="182"/>
      <c r="J348" s="182"/>
      <c r="M348" s="179"/>
      <c r="N348" s="183"/>
      <c r="O348" s="184"/>
      <c r="P348" s="184"/>
      <c r="Q348" s="184"/>
      <c r="R348" s="184"/>
      <c r="S348" s="184"/>
      <c r="T348" s="184"/>
      <c r="U348" s="184"/>
      <c r="V348" s="184"/>
      <c r="W348" s="184"/>
      <c r="X348" s="185"/>
      <c r="AT348" s="180" t="s">
        <v>145</v>
      </c>
      <c r="AU348" s="180" t="s">
        <v>86</v>
      </c>
      <c r="AV348" s="12" t="s">
        <v>86</v>
      </c>
      <c r="AW348" s="12" t="s">
        <v>4</v>
      </c>
      <c r="AX348" s="12" t="s">
        <v>78</v>
      </c>
      <c r="AY348" s="180" t="s">
        <v>137</v>
      </c>
    </row>
    <row r="349" spans="1:65" s="13" customFormat="1">
      <c r="B349" s="186"/>
      <c r="D349" s="175" t="s">
        <v>145</v>
      </c>
      <c r="E349" s="187" t="s">
        <v>1</v>
      </c>
      <c r="F349" s="188" t="s">
        <v>338</v>
      </c>
      <c r="H349" s="189">
        <v>650</v>
      </c>
      <c r="I349" s="190"/>
      <c r="J349" s="190"/>
      <c r="M349" s="186"/>
      <c r="N349" s="191"/>
      <c r="O349" s="192"/>
      <c r="P349" s="192"/>
      <c r="Q349" s="192"/>
      <c r="R349" s="192"/>
      <c r="S349" s="192"/>
      <c r="T349" s="192"/>
      <c r="U349" s="192"/>
      <c r="V349" s="192"/>
      <c r="W349" s="192"/>
      <c r="X349" s="193"/>
      <c r="AT349" s="187" t="s">
        <v>145</v>
      </c>
      <c r="AU349" s="187" t="s">
        <v>86</v>
      </c>
      <c r="AV349" s="13" t="s">
        <v>88</v>
      </c>
      <c r="AW349" s="13" t="s">
        <v>4</v>
      </c>
      <c r="AX349" s="13" t="s">
        <v>78</v>
      </c>
      <c r="AY349" s="187" t="s">
        <v>137</v>
      </c>
    </row>
    <row r="350" spans="1:65" s="14" customFormat="1">
      <c r="B350" s="194"/>
      <c r="D350" s="175" t="s">
        <v>145</v>
      </c>
      <c r="E350" s="195" t="s">
        <v>1</v>
      </c>
      <c r="F350" s="196" t="s">
        <v>148</v>
      </c>
      <c r="H350" s="197">
        <v>650</v>
      </c>
      <c r="I350" s="198"/>
      <c r="J350" s="198"/>
      <c r="M350" s="194"/>
      <c r="N350" s="199"/>
      <c r="O350" s="200"/>
      <c r="P350" s="200"/>
      <c r="Q350" s="200"/>
      <c r="R350" s="200"/>
      <c r="S350" s="200"/>
      <c r="T350" s="200"/>
      <c r="U350" s="200"/>
      <c r="V350" s="200"/>
      <c r="W350" s="200"/>
      <c r="X350" s="201"/>
      <c r="AT350" s="195" t="s">
        <v>145</v>
      </c>
      <c r="AU350" s="195" t="s">
        <v>86</v>
      </c>
      <c r="AV350" s="14" t="s">
        <v>142</v>
      </c>
      <c r="AW350" s="14" t="s">
        <v>4</v>
      </c>
      <c r="AX350" s="14" t="s">
        <v>86</v>
      </c>
      <c r="AY350" s="195" t="s">
        <v>137</v>
      </c>
    </row>
    <row r="351" spans="1:65" s="2" customFormat="1" ht="48" customHeight="1">
      <c r="A351" s="31"/>
      <c r="B351" s="159"/>
      <c r="C351" s="160" t="s">
        <v>216</v>
      </c>
      <c r="D351" s="160" t="s">
        <v>138</v>
      </c>
      <c r="E351" s="161" t="s">
        <v>339</v>
      </c>
      <c r="F351" s="162" t="s">
        <v>340</v>
      </c>
      <c r="G351" s="163" t="s">
        <v>141</v>
      </c>
      <c r="H351" s="164">
        <v>1</v>
      </c>
      <c r="I351" s="165"/>
      <c r="J351" s="165"/>
      <c r="K351" s="166">
        <f>ROUND(P351*H351,2)</f>
        <v>0</v>
      </c>
      <c r="L351" s="167"/>
      <c r="M351" s="32"/>
      <c r="N351" s="168" t="s">
        <v>1</v>
      </c>
      <c r="O351" s="169" t="s">
        <v>41</v>
      </c>
      <c r="P351" s="170">
        <f>I351+J351</f>
        <v>0</v>
      </c>
      <c r="Q351" s="170">
        <f>ROUND(I351*H351,2)</f>
        <v>0</v>
      </c>
      <c r="R351" s="170">
        <f>ROUND(J351*H351,2)</f>
        <v>0</v>
      </c>
      <c r="S351" s="56"/>
      <c r="T351" s="171">
        <f>S351*H351</f>
        <v>0</v>
      </c>
      <c r="U351" s="171">
        <v>0</v>
      </c>
      <c r="V351" s="171">
        <f>U351*H351</f>
        <v>0</v>
      </c>
      <c r="W351" s="171">
        <v>0</v>
      </c>
      <c r="X351" s="172">
        <f>W351*H351</f>
        <v>0</v>
      </c>
      <c r="Y351" s="31"/>
      <c r="Z351" s="31"/>
      <c r="AA351" s="31"/>
      <c r="AB351" s="31"/>
      <c r="AC351" s="31"/>
      <c r="AD351" s="31"/>
      <c r="AE351" s="31"/>
      <c r="AR351" s="173" t="s">
        <v>142</v>
      </c>
      <c r="AT351" s="173" t="s">
        <v>138</v>
      </c>
      <c r="AU351" s="173" t="s">
        <v>86</v>
      </c>
      <c r="AY351" s="17" t="s">
        <v>137</v>
      </c>
      <c r="BE351" s="174">
        <f>IF(O351="základní",K351,0)</f>
        <v>0</v>
      </c>
      <c r="BF351" s="174">
        <f>IF(O351="snížená",K351,0)</f>
        <v>0</v>
      </c>
      <c r="BG351" s="174">
        <f>IF(O351="zákl. přenesená",K351,0)</f>
        <v>0</v>
      </c>
      <c r="BH351" s="174">
        <f>IF(O351="sníž. přenesená",K351,0)</f>
        <v>0</v>
      </c>
      <c r="BI351" s="174">
        <f>IF(O351="nulová",K351,0)</f>
        <v>0</v>
      </c>
      <c r="BJ351" s="17" t="s">
        <v>86</v>
      </c>
      <c r="BK351" s="174">
        <f>ROUND(P351*H351,2)</f>
        <v>0</v>
      </c>
      <c r="BL351" s="17" t="s">
        <v>142</v>
      </c>
      <c r="BM351" s="173" t="s">
        <v>341</v>
      </c>
    </row>
    <row r="352" spans="1:65" s="2" customFormat="1" ht="29.25">
      <c r="A352" s="31"/>
      <c r="B352" s="32"/>
      <c r="C352" s="31"/>
      <c r="D352" s="175" t="s">
        <v>144</v>
      </c>
      <c r="E352" s="31"/>
      <c r="F352" s="176" t="s">
        <v>340</v>
      </c>
      <c r="G352" s="31"/>
      <c r="H352" s="31"/>
      <c r="I352" s="95"/>
      <c r="J352" s="95"/>
      <c r="K352" s="31"/>
      <c r="L352" s="31"/>
      <c r="M352" s="32"/>
      <c r="N352" s="177"/>
      <c r="O352" s="178"/>
      <c r="P352" s="56"/>
      <c r="Q352" s="56"/>
      <c r="R352" s="56"/>
      <c r="S352" s="56"/>
      <c r="T352" s="56"/>
      <c r="U352" s="56"/>
      <c r="V352" s="56"/>
      <c r="W352" s="56"/>
      <c r="X352" s="57"/>
      <c r="Y352" s="31"/>
      <c r="Z352" s="31"/>
      <c r="AA352" s="31"/>
      <c r="AB352" s="31"/>
      <c r="AC352" s="31"/>
      <c r="AD352" s="31"/>
      <c r="AE352" s="31"/>
      <c r="AT352" s="17" t="s">
        <v>144</v>
      </c>
      <c r="AU352" s="17" t="s">
        <v>86</v>
      </c>
    </row>
    <row r="353" spans="1:65" s="12" customFormat="1">
      <c r="B353" s="179"/>
      <c r="D353" s="175" t="s">
        <v>145</v>
      </c>
      <c r="E353" s="180" t="s">
        <v>1</v>
      </c>
      <c r="F353" s="181" t="s">
        <v>342</v>
      </c>
      <c r="H353" s="180" t="s">
        <v>1</v>
      </c>
      <c r="I353" s="182"/>
      <c r="J353" s="182"/>
      <c r="M353" s="179"/>
      <c r="N353" s="183"/>
      <c r="O353" s="184"/>
      <c r="P353" s="184"/>
      <c r="Q353" s="184"/>
      <c r="R353" s="184"/>
      <c r="S353" s="184"/>
      <c r="T353" s="184"/>
      <c r="U353" s="184"/>
      <c r="V353" s="184"/>
      <c r="W353" s="184"/>
      <c r="X353" s="185"/>
      <c r="AT353" s="180" t="s">
        <v>145</v>
      </c>
      <c r="AU353" s="180" t="s">
        <v>86</v>
      </c>
      <c r="AV353" s="12" t="s">
        <v>86</v>
      </c>
      <c r="AW353" s="12" t="s">
        <v>4</v>
      </c>
      <c r="AX353" s="12" t="s">
        <v>78</v>
      </c>
      <c r="AY353" s="180" t="s">
        <v>137</v>
      </c>
    </row>
    <row r="354" spans="1:65" s="13" customFormat="1">
      <c r="B354" s="186"/>
      <c r="D354" s="175" t="s">
        <v>145</v>
      </c>
      <c r="E354" s="187" t="s">
        <v>1</v>
      </c>
      <c r="F354" s="188" t="s">
        <v>86</v>
      </c>
      <c r="H354" s="189">
        <v>1</v>
      </c>
      <c r="I354" s="190"/>
      <c r="J354" s="190"/>
      <c r="M354" s="186"/>
      <c r="N354" s="191"/>
      <c r="O354" s="192"/>
      <c r="P354" s="192"/>
      <c r="Q354" s="192"/>
      <c r="R354" s="192"/>
      <c r="S354" s="192"/>
      <c r="T354" s="192"/>
      <c r="U354" s="192"/>
      <c r="V354" s="192"/>
      <c r="W354" s="192"/>
      <c r="X354" s="193"/>
      <c r="AT354" s="187" t="s">
        <v>145</v>
      </c>
      <c r="AU354" s="187" t="s">
        <v>86</v>
      </c>
      <c r="AV354" s="13" t="s">
        <v>88</v>
      </c>
      <c r="AW354" s="13" t="s">
        <v>4</v>
      </c>
      <c r="AX354" s="13" t="s">
        <v>78</v>
      </c>
      <c r="AY354" s="187" t="s">
        <v>137</v>
      </c>
    </row>
    <row r="355" spans="1:65" s="14" customFormat="1">
      <c r="B355" s="194"/>
      <c r="D355" s="175" t="s">
        <v>145</v>
      </c>
      <c r="E355" s="195" t="s">
        <v>1</v>
      </c>
      <c r="F355" s="196" t="s">
        <v>148</v>
      </c>
      <c r="H355" s="197">
        <v>1</v>
      </c>
      <c r="I355" s="198"/>
      <c r="J355" s="198"/>
      <c r="M355" s="194"/>
      <c r="N355" s="199"/>
      <c r="O355" s="200"/>
      <c r="P355" s="200"/>
      <c r="Q355" s="200"/>
      <c r="R355" s="200"/>
      <c r="S355" s="200"/>
      <c r="T355" s="200"/>
      <c r="U355" s="200"/>
      <c r="V355" s="200"/>
      <c r="W355" s="200"/>
      <c r="X355" s="201"/>
      <c r="AT355" s="195" t="s">
        <v>145</v>
      </c>
      <c r="AU355" s="195" t="s">
        <v>86</v>
      </c>
      <c r="AV355" s="14" t="s">
        <v>142</v>
      </c>
      <c r="AW355" s="14" t="s">
        <v>4</v>
      </c>
      <c r="AX355" s="14" t="s">
        <v>86</v>
      </c>
      <c r="AY355" s="195" t="s">
        <v>137</v>
      </c>
    </row>
    <row r="356" spans="1:65" s="11" customFormat="1" ht="25.9" customHeight="1">
      <c r="B356" s="147"/>
      <c r="D356" s="148" t="s">
        <v>77</v>
      </c>
      <c r="E356" s="149" t="s">
        <v>343</v>
      </c>
      <c r="F356" s="149" t="s">
        <v>344</v>
      </c>
      <c r="I356" s="150"/>
      <c r="J356" s="150"/>
      <c r="K356" s="151">
        <f>BK356</f>
        <v>0</v>
      </c>
      <c r="M356" s="147"/>
      <c r="N356" s="152"/>
      <c r="O356" s="153"/>
      <c r="P356" s="153"/>
      <c r="Q356" s="154">
        <f>SUM(Q357:Q386)</f>
        <v>0</v>
      </c>
      <c r="R356" s="154">
        <f>SUM(R357:R386)</f>
        <v>0</v>
      </c>
      <c r="S356" s="153"/>
      <c r="T356" s="155">
        <f>SUM(T357:T386)</f>
        <v>0</v>
      </c>
      <c r="U356" s="153"/>
      <c r="V356" s="155">
        <f>SUM(V357:V386)</f>
        <v>0</v>
      </c>
      <c r="W356" s="153"/>
      <c r="X356" s="156">
        <f>SUM(X357:X386)</f>
        <v>0</v>
      </c>
      <c r="AR356" s="148" t="s">
        <v>86</v>
      </c>
      <c r="AT356" s="157" t="s">
        <v>77</v>
      </c>
      <c r="AU356" s="157" t="s">
        <v>78</v>
      </c>
      <c r="AY356" s="148" t="s">
        <v>137</v>
      </c>
      <c r="BK356" s="158">
        <f>SUM(BK357:BK386)</f>
        <v>0</v>
      </c>
    </row>
    <row r="357" spans="1:65" s="2" customFormat="1" ht="16.5" customHeight="1">
      <c r="A357" s="31"/>
      <c r="B357" s="159"/>
      <c r="C357" s="160" t="s">
        <v>345</v>
      </c>
      <c r="D357" s="160" t="s">
        <v>138</v>
      </c>
      <c r="E357" s="161" t="s">
        <v>346</v>
      </c>
      <c r="F357" s="162" t="s">
        <v>347</v>
      </c>
      <c r="G357" s="163" t="s">
        <v>162</v>
      </c>
      <c r="H357" s="164">
        <v>185</v>
      </c>
      <c r="I357" s="165"/>
      <c r="J357" s="165"/>
      <c r="K357" s="166">
        <f>ROUND(P357*H357,2)</f>
        <v>0</v>
      </c>
      <c r="L357" s="167"/>
      <c r="M357" s="32"/>
      <c r="N357" s="168" t="s">
        <v>1</v>
      </c>
      <c r="O357" s="169" t="s">
        <v>41</v>
      </c>
      <c r="P357" s="170">
        <f>I357+J357</f>
        <v>0</v>
      </c>
      <c r="Q357" s="170">
        <f>ROUND(I357*H357,2)</f>
        <v>0</v>
      </c>
      <c r="R357" s="170">
        <f>ROUND(J357*H357,2)</f>
        <v>0</v>
      </c>
      <c r="S357" s="56"/>
      <c r="T357" s="171">
        <f>S357*H357</f>
        <v>0</v>
      </c>
      <c r="U357" s="171">
        <v>0</v>
      </c>
      <c r="V357" s="171">
        <f>U357*H357</f>
        <v>0</v>
      </c>
      <c r="W357" s="171">
        <v>0</v>
      </c>
      <c r="X357" s="172">
        <f>W357*H357</f>
        <v>0</v>
      </c>
      <c r="Y357" s="31"/>
      <c r="Z357" s="31"/>
      <c r="AA357" s="31"/>
      <c r="AB357" s="31"/>
      <c r="AC357" s="31"/>
      <c r="AD357" s="31"/>
      <c r="AE357" s="31"/>
      <c r="AR357" s="173" t="s">
        <v>142</v>
      </c>
      <c r="AT357" s="173" t="s">
        <v>138</v>
      </c>
      <c r="AU357" s="173" t="s">
        <v>86</v>
      </c>
      <c r="AY357" s="17" t="s">
        <v>137</v>
      </c>
      <c r="BE357" s="174">
        <f>IF(O357="základní",K357,0)</f>
        <v>0</v>
      </c>
      <c r="BF357" s="174">
        <f>IF(O357="snížená",K357,0)</f>
        <v>0</v>
      </c>
      <c r="BG357" s="174">
        <f>IF(O357="zákl. přenesená",K357,0)</f>
        <v>0</v>
      </c>
      <c r="BH357" s="174">
        <f>IF(O357="sníž. přenesená",K357,0)</f>
        <v>0</v>
      </c>
      <c r="BI357" s="174">
        <f>IF(O357="nulová",K357,0)</f>
        <v>0</v>
      </c>
      <c r="BJ357" s="17" t="s">
        <v>86</v>
      </c>
      <c r="BK357" s="174">
        <f>ROUND(P357*H357,2)</f>
        <v>0</v>
      </c>
      <c r="BL357" s="17" t="s">
        <v>142</v>
      </c>
      <c r="BM357" s="173" t="s">
        <v>348</v>
      </c>
    </row>
    <row r="358" spans="1:65" s="2" customFormat="1">
      <c r="A358" s="31"/>
      <c r="B358" s="32"/>
      <c r="C358" s="31"/>
      <c r="D358" s="175" t="s">
        <v>144</v>
      </c>
      <c r="E358" s="31"/>
      <c r="F358" s="176" t="s">
        <v>349</v>
      </c>
      <c r="G358" s="31"/>
      <c r="H358" s="31"/>
      <c r="I358" s="95"/>
      <c r="J358" s="95"/>
      <c r="K358" s="31"/>
      <c r="L358" s="31"/>
      <c r="M358" s="32"/>
      <c r="N358" s="177"/>
      <c r="O358" s="178"/>
      <c r="P358" s="56"/>
      <c r="Q358" s="56"/>
      <c r="R358" s="56"/>
      <c r="S358" s="56"/>
      <c r="T358" s="56"/>
      <c r="U358" s="56"/>
      <c r="V358" s="56"/>
      <c r="W358" s="56"/>
      <c r="X358" s="57"/>
      <c r="Y358" s="31"/>
      <c r="Z358" s="31"/>
      <c r="AA358" s="31"/>
      <c r="AB358" s="31"/>
      <c r="AC358" s="31"/>
      <c r="AD358" s="31"/>
      <c r="AE358" s="31"/>
      <c r="AT358" s="17" t="s">
        <v>144</v>
      </c>
      <c r="AU358" s="17" t="s">
        <v>86</v>
      </c>
    </row>
    <row r="359" spans="1:65" s="12" customFormat="1">
      <c r="B359" s="179"/>
      <c r="D359" s="175" t="s">
        <v>145</v>
      </c>
      <c r="E359" s="180" t="s">
        <v>1</v>
      </c>
      <c r="F359" s="181" t="s">
        <v>146</v>
      </c>
      <c r="H359" s="180" t="s">
        <v>1</v>
      </c>
      <c r="I359" s="182"/>
      <c r="J359" s="182"/>
      <c r="M359" s="179"/>
      <c r="N359" s="183"/>
      <c r="O359" s="184"/>
      <c r="P359" s="184"/>
      <c r="Q359" s="184"/>
      <c r="R359" s="184"/>
      <c r="S359" s="184"/>
      <c r="T359" s="184"/>
      <c r="U359" s="184"/>
      <c r="V359" s="184"/>
      <c r="W359" s="184"/>
      <c r="X359" s="185"/>
      <c r="AT359" s="180" t="s">
        <v>145</v>
      </c>
      <c r="AU359" s="180" t="s">
        <v>86</v>
      </c>
      <c r="AV359" s="12" t="s">
        <v>86</v>
      </c>
      <c r="AW359" s="12" t="s">
        <v>4</v>
      </c>
      <c r="AX359" s="12" t="s">
        <v>78</v>
      </c>
      <c r="AY359" s="180" t="s">
        <v>137</v>
      </c>
    </row>
    <row r="360" spans="1:65" s="13" customFormat="1">
      <c r="B360" s="186"/>
      <c r="D360" s="175" t="s">
        <v>145</v>
      </c>
      <c r="E360" s="187" t="s">
        <v>1</v>
      </c>
      <c r="F360" s="188" t="s">
        <v>350</v>
      </c>
      <c r="H360" s="189">
        <v>185</v>
      </c>
      <c r="I360" s="190"/>
      <c r="J360" s="190"/>
      <c r="M360" s="186"/>
      <c r="N360" s="191"/>
      <c r="O360" s="192"/>
      <c r="P360" s="192"/>
      <c r="Q360" s="192"/>
      <c r="R360" s="192"/>
      <c r="S360" s="192"/>
      <c r="T360" s="192"/>
      <c r="U360" s="192"/>
      <c r="V360" s="192"/>
      <c r="W360" s="192"/>
      <c r="X360" s="193"/>
      <c r="AT360" s="187" t="s">
        <v>145</v>
      </c>
      <c r="AU360" s="187" t="s">
        <v>86</v>
      </c>
      <c r="AV360" s="13" t="s">
        <v>88</v>
      </c>
      <c r="AW360" s="13" t="s">
        <v>4</v>
      </c>
      <c r="AX360" s="13" t="s">
        <v>78</v>
      </c>
      <c r="AY360" s="187" t="s">
        <v>137</v>
      </c>
    </row>
    <row r="361" spans="1:65" s="14" customFormat="1">
      <c r="B361" s="194"/>
      <c r="D361" s="175" t="s">
        <v>145</v>
      </c>
      <c r="E361" s="195" t="s">
        <v>1</v>
      </c>
      <c r="F361" s="196" t="s">
        <v>148</v>
      </c>
      <c r="H361" s="197">
        <v>185</v>
      </c>
      <c r="I361" s="198"/>
      <c r="J361" s="198"/>
      <c r="M361" s="194"/>
      <c r="N361" s="199"/>
      <c r="O361" s="200"/>
      <c r="P361" s="200"/>
      <c r="Q361" s="200"/>
      <c r="R361" s="200"/>
      <c r="S361" s="200"/>
      <c r="T361" s="200"/>
      <c r="U361" s="200"/>
      <c r="V361" s="200"/>
      <c r="W361" s="200"/>
      <c r="X361" s="201"/>
      <c r="AT361" s="195" t="s">
        <v>145</v>
      </c>
      <c r="AU361" s="195" t="s">
        <v>86</v>
      </c>
      <c r="AV361" s="14" t="s">
        <v>142</v>
      </c>
      <c r="AW361" s="14" t="s">
        <v>4</v>
      </c>
      <c r="AX361" s="14" t="s">
        <v>86</v>
      </c>
      <c r="AY361" s="195" t="s">
        <v>137</v>
      </c>
    </row>
    <row r="362" spans="1:65" s="2" customFormat="1" ht="16.5" customHeight="1">
      <c r="A362" s="31"/>
      <c r="B362" s="159"/>
      <c r="C362" s="160" t="s">
        <v>220</v>
      </c>
      <c r="D362" s="160" t="s">
        <v>138</v>
      </c>
      <c r="E362" s="161" t="s">
        <v>351</v>
      </c>
      <c r="F362" s="162" t="s">
        <v>352</v>
      </c>
      <c r="G362" s="163" t="s">
        <v>162</v>
      </c>
      <c r="H362" s="164">
        <v>144</v>
      </c>
      <c r="I362" s="165"/>
      <c r="J362" s="165"/>
      <c r="K362" s="166">
        <f>ROUND(P362*H362,2)</f>
        <v>0</v>
      </c>
      <c r="L362" s="167"/>
      <c r="M362" s="32"/>
      <c r="N362" s="168" t="s">
        <v>1</v>
      </c>
      <c r="O362" s="169" t="s">
        <v>41</v>
      </c>
      <c r="P362" s="170">
        <f>I362+J362</f>
        <v>0</v>
      </c>
      <c r="Q362" s="170">
        <f>ROUND(I362*H362,2)</f>
        <v>0</v>
      </c>
      <c r="R362" s="170">
        <f>ROUND(J362*H362,2)</f>
        <v>0</v>
      </c>
      <c r="S362" s="56"/>
      <c r="T362" s="171">
        <f>S362*H362</f>
        <v>0</v>
      </c>
      <c r="U362" s="171">
        <v>0</v>
      </c>
      <c r="V362" s="171">
        <f>U362*H362</f>
        <v>0</v>
      </c>
      <c r="W362" s="171">
        <v>0</v>
      </c>
      <c r="X362" s="172">
        <f>W362*H362</f>
        <v>0</v>
      </c>
      <c r="Y362" s="31"/>
      <c r="Z362" s="31"/>
      <c r="AA362" s="31"/>
      <c r="AB362" s="31"/>
      <c r="AC362" s="31"/>
      <c r="AD362" s="31"/>
      <c r="AE362" s="31"/>
      <c r="AR362" s="173" t="s">
        <v>142</v>
      </c>
      <c r="AT362" s="173" t="s">
        <v>138</v>
      </c>
      <c r="AU362" s="173" t="s">
        <v>86</v>
      </c>
      <c r="AY362" s="17" t="s">
        <v>137</v>
      </c>
      <c r="BE362" s="174">
        <f>IF(O362="základní",K362,0)</f>
        <v>0</v>
      </c>
      <c r="BF362" s="174">
        <f>IF(O362="snížená",K362,0)</f>
        <v>0</v>
      </c>
      <c r="BG362" s="174">
        <f>IF(O362="zákl. přenesená",K362,0)</f>
        <v>0</v>
      </c>
      <c r="BH362" s="174">
        <f>IF(O362="sníž. přenesená",K362,0)</f>
        <v>0</v>
      </c>
      <c r="BI362" s="174">
        <f>IF(O362="nulová",K362,0)</f>
        <v>0</v>
      </c>
      <c r="BJ362" s="17" t="s">
        <v>86</v>
      </c>
      <c r="BK362" s="174">
        <f>ROUND(P362*H362,2)</f>
        <v>0</v>
      </c>
      <c r="BL362" s="17" t="s">
        <v>142</v>
      </c>
      <c r="BM362" s="173" t="s">
        <v>353</v>
      </c>
    </row>
    <row r="363" spans="1:65" s="2" customFormat="1">
      <c r="A363" s="31"/>
      <c r="B363" s="32"/>
      <c r="C363" s="31"/>
      <c r="D363" s="175" t="s">
        <v>144</v>
      </c>
      <c r="E363" s="31"/>
      <c r="F363" s="176" t="s">
        <v>352</v>
      </c>
      <c r="G363" s="31"/>
      <c r="H363" s="31"/>
      <c r="I363" s="95"/>
      <c r="J363" s="95"/>
      <c r="K363" s="31"/>
      <c r="L363" s="31"/>
      <c r="M363" s="32"/>
      <c r="N363" s="177"/>
      <c r="O363" s="178"/>
      <c r="P363" s="56"/>
      <c r="Q363" s="56"/>
      <c r="R363" s="56"/>
      <c r="S363" s="56"/>
      <c r="T363" s="56"/>
      <c r="U363" s="56"/>
      <c r="V363" s="56"/>
      <c r="W363" s="56"/>
      <c r="X363" s="57"/>
      <c r="Y363" s="31"/>
      <c r="Z363" s="31"/>
      <c r="AA363" s="31"/>
      <c r="AB363" s="31"/>
      <c r="AC363" s="31"/>
      <c r="AD363" s="31"/>
      <c r="AE363" s="31"/>
      <c r="AT363" s="17" t="s">
        <v>144</v>
      </c>
      <c r="AU363" s="17" t="s">
        <v>86</v>
      </c>
    </row>
    <row r="364" spans="1:65" s="12" customFormat="1">
      <c r="B364" s="179"/>
      <c r="D364" s="175" t="s">
        <v>145</v>
      </c>
      <c r="E364" s="180" t="s">
        <v>1</v>
      </c>
      <c r="F364" s="181" t="s">
        <v>354</v>
      </c>
      <c r="H364" s="180" t="s">
        <v>1</v>
      </c>
      <c r="I364" s="182"/>
      <c r="J364" s="182"/>
      <c r="M364" s="179"/>
      <c r="N364" s="183"/>
      <c r="O364" s="184"/>
      <c r="P364" s="184"/>
      <c r="Q364" s="184"/>
      <c r="R364" s="184"/>
      <c r="S364" s="184"/>
      <c r="T364" s="184"/>
      <c r="U364" s="184"/>
      <c r="V364" s="184"/>
      <c r="W364" s="184"/>
      <c r="X364" s="185"/>
      <c r="AT364" s="180" t="s">
        <v>145</v>
      </c>
      <c r="AU364" s="180" t="s">
        <v>86</v>
      </c>
      <c r="AV364" s="12" t="s">
        <v>86</v>
      </c>
      <c r="AW364" s="12" t="s">
        <v>4</v>
      </c>
      <c r="AX364" s="12" t="s">
        <v>78</v>
      </c>
      <c r="AY364" s="180" t="s">
        <v>137</v>
      </c>
    </row>
    <row r="365" spans="1:65" s="13" customFormat="1">
      <c r="B365" s="186"/>
      <c r="D365" s="175" t="s">
        <v>145</v>
      </c>
      <c r="E365" s="187" t="s">
        <v>1</v>
      </c>
      <c r="F365" s="188" t="s">
        <v>355</v>
      </c>
      <c r="H365" s="189">
        <v>144</v>
      </c>
      <c r="I365" s="190"/>
      <c r="J365" s="190"/>
      <c r="M365" s="186"/>
      <c r="N365" s="191"/>
      <c r="O365" s="192"/>
      <c r="P365" s="192"/>
      <c r="Q365" s="192"/>
      <c r="R365" s="192"/>
      <c r="S365" s="192"/>
      <c r="T365" s="192"/>
      <c r="U365" s="192"/>
      <c r="V365" s="192"/>
      <c r="W365" s="192"/>
      <c r="X365" s="193"/>
      <c r="AT365" s="187" t="s">
        <v>145</v>
      </c>
      <c r="AU365" s="187" t="s">
        <v>86</v>
      </c>
      <c r="AV365" s="13" t="s">
        <v>88</v>
      </c>
      <c r="AW365" s="13" t="s">
        <v>4</v>
      </c>
      <c r="AX365" s="13" t="s">
        <v>78</v>
      </c>
      <c r="AY365" s="187" t="s">
        <v>137</v>
      </c>
    </row>
    <row r="366" spans="1:65" s="14" customFormat="1">
      <c r="B366" s="194"/>
      <c r="D366" s="175" t="s">
        <v>145</v>
      </c>
      <c r="E366" s="195" t="s">
        <v>1</v>
      </c>
      <c r="F366" s="196" t="s">
        <v>148</v>
      </c>
      <c r="H366" s="197">
        <v>144</v>
      </c>
      <c r="I366" s="198"/>
      <c r="J366" s="198"/>
      <c r="M366" s="194"/>
      <c r="N366" s="199"/>
      <c r="O366" s="200"/>
      <c r="P366" s="200"/>
      <c r="Q366" s="200"/>
      <c r="R366" s="200"/>
      <c r="S366" s="200"/>
      <c r="T366" s="200"/>
      <c r="U366" s="200"/>
      <c r="V366" s="200"/>
      <c r="W366" s="200"/>
      <c r="X366" s="201"/>
      <c r="AT366" s="195" t="s">
        <v>145</v>
      </c>
      <c r="AU366" s="195" t="s">
        <v>86</v>
      </c>
      <c r="AV366" s="14" t="s">
        <v>142</v>
      </c>
      <c r="AW366" s="14" t="s">
        <v>4</v>
      </c>
      <c r="AX366" s="14" t="s">
        <v>86</v>
      </c>
      <c r="AY366" s="195" t="s">
        <v>137</v>
      </c>
    </row>
    <row r="367" spans="1:65" s="2" customFormat="1" ht="16.5" customHeight="1">
      <c r="A367" s="31"/>
      <c r="B367" s="159"/>
      <c r="C367" s="160" t="s">
        <v>356</v>
      </c>
      <c r="D367" s="160" t="s">
        <v>138</v>
      </c>
      <c r="E367" s="161" t="s">
        <v>357</v>
      </c>
      <c r="F367" s="162" t="s">
        <v>358</v>
      </c>
      <c r="G367" s="163" t="s">
        <v>162</v>
      </c>
      <c r="H367" s="164">
        <v>72</v>
      </c>
      <c r="I367" s="165"/>
      <c r="J367" s="165"/>
      <c r="K367" s="166">
        <f>ROUND(P367*H367,2)</f>
        <v>0</v>
      </c>
      <c r="L367" s="167"/>
      <c r="M367" s="32"/>
      <c r="N367" s="168" t="s">
        <v>1</v>
      </c>
      <c r="O367" s="169" t="s">
        <v>41</v>
      </c>
      <c r="P367" s="170">
        <f>I367+J367</f>
        <v>0</v>
      </c>
      <c r="Q367" s="170">
        <f>ROUND(I367*H367,2)</f>
        <v>0</v>
      </c>
      <c r="R367" s="170">
        <f>ROUND(J367*H367,2)</f>
        <v>0</v>
      </c>
      <c r="S367" s="56"/>
      <c r="T367" s="171">
        <f>S367*H367</f>
        <v>0</v>
      </c>
      <c r="U367" s="171">
        <v>0</v>
      </c>
      <c r="V367" s="171">
        <f>U367*H367</f>
        <v>0</v>
      </c>
      <c r="W367" s="171">
        <v>0</v>
      </c>
      <c r="X367" s="172">
        <f>W367*H367</f>
        <v>0</v>
      </c>
      <c r="Y367" s="31"/>
      <c r="Z367" s="31"/>
      <c r="AA367" s="31"/>
      <c r="AB367" s="31"/>
      <c r="AC367" s="31"/>
      <c r="AD367" s="31"/>
      <c r="AE367" s="31"/>
      <c r="AR367" s="173" t="s">
        <v>142</v>
      </c>
      <c r="AT367" s="173" t="s">
        <v>138</v>
      </c>
      <c r="AU367" s="173" t="s">
        <v>86</v>
      </c>
      <c r="AY367" s="17" t="s">
        <v>137</v>
      </c>
      <c r="BE367" s="174">
        <f>IF(O367="základní",K367,0)</f>
        <v>0</v>
      </c>
      <c r="BF367" s="174">
        <f>IF(O367="snížená",K367,0)</f>
        <v>0</v>
      </c>
      <c r="BG367" s="174">
        <f>IF(O367="zákl. přenesená",K367,0)</f>
        <v>0</v>
      </c>
      <c r="BH367" s="174">
        <f>IF(O367="sníž. přenesená",K367,0)</f>
        <v>0</v>
      </c>
      <c r="BI367" s="174">
        <f>IF(O367="nulová",K367,0)</f>
        <v>0</v>
      </c>
      <c r="BJ367" s="17" t="s">
        <v>86</v>
      </c>
      <c r="BK367" s="174">
        <f>ROUND(P367*H367,2)</f>
        <v>0</v>
      </c>
      <c r="BL367" s="17" t="s">
        <v>142</v>
      </c>
      <c r="BM367" s="173" t="s">
        <v>359</v>
      </c>
    </row>
    <row r="368" spans="1:65" s="2" customFormat="1">
      <c r="A368" s="31"/>
      <c r="B368" s="32"/>
      <c r="C368" s="31"/>
      <c r="D368" s="175" t="s">
        <v>144</v>
      </c>
      <c r="E368" s="31"/>
      <c r="F368" s="176" t="s">
        <v>358</v>
      </c>
      <c r="G368" s="31"/>
      <c r="H368" s="31"/>
      <c r="I368" s="95"/>
      <c r="J368" s="95"/>
      <c r="K368" s="31"/>
      <c r="L368" s="31"/>
      <c r="M368" s="32"/>
      <c r="N368" s="177"/>
      <c r="O368" s="178"/>
      <c r="P368" s="56"/>
      <c r="Q368" s="56"/>
      <c r="R368" s="56"/>
      <c r="S368" s="56"/>
      <c r="T368" s="56"/>
      <c r="U368" s="56"/>
      <c r="V368" s="56"/>
      <c r="W368" s="56"/>
      <c r="X368" s="57"/>
      <c r="Y368" s="31"/>
      <c r="Z368" s="31"/>
      <c r="AA368" s="31"/>
      <c r="AB368" s="31"/>
      <c r="AC368" s="31"/>
      <c r="AD368" s="31"/>
      <c r="AE368" s="31"/>
      <c r="AT368" s="17" t="s">
        <v>144</v>
      </c>
      <c r="AU368" s="17" t="s">
        <v>86</v>
      </c>
    </row>
    <row r="369" spans="1:65" s="12" customFormat="1">
      <c r="B369" s="179"/>
      <c r="D369" s="175" t="s">
        <v>145</v>
      </c>
      <c r="E369" s="180" t="s">
        <v>1</v>
      </c>
      <c r="F369" s="181" t="s">
        <v>146</v>
      </c>
      <c r="H369" s="180" t="s">
        <v>1</v>
      </c>
      <c r="I369" s="182"/>
      <c r="J369" s="182"/>
      <c r="M369" s="179"/>
      <c r="N369" s="183"/>
      <c r="O369" s="184"/>
      <c r="P369" s="184"/>
      <c r="Q369" s="184"/>
      <c r="R369" s="184"/>
      <c r="S369" s="184"/>
      <c r="T369" s="184"/>
      <c r="U369" s="184"/>
      <c r="V369" s="184"/>
      <c r="W369" s="184"/>
      <c r="X369" s="185"/>
      <c r="AT369" s="180" t="s">
        <v>145</v>
      </c>
      <c r="AU369" s="180" t="s">
        <v>86</v>
      </c>
      <c r="AV369" s="12" t="s">
        <v>86</v>
      </c>
      <c r="AW369" s="12" t="s">
        <v>4</v>
      </c>
      <c r="AX369" s="12" t="s">
        <v>78</v>
      </c>
      <c r="AY369" s="180" t="s">
        <v>137</v>
      </c>
    </row>
    <row r="370" spans="1:65" s="13" customFormat="1">
      <c r="B370" s="186"/>
      <c r="D370" s="175" t="s">
        <v>145</v>
      </c>
      <c r="E370" s="187" t="s">
        <v>1</v>
      </c>
      <c r="F370" s="188" t="s">
        <v>360</v>
      </c>
      <c r="H370" s="189">
        <v>72</v>
      </c>
      <c r="I370" s="190"/>
      <c r="J370" s="190"/>
      <c r="M370" s="186"/>
      <c r="N370" s="191"/>
      <c r="O370" s="192"/>
      <c r="P370" s="192"/>
      <c r="Q370" s="192"/>
      <c r="R370" s="192"/>
      <c r="S370" s="192"/>
      <c r="T370" s="192"/>
      <c r="U370" s="192"/>
      <c r="V370" s="192"/>
      <c r="W370" s="192"/>
      <c r="X370" s="193"/>
      <c r="AT370" s="187" t="s">
        <v>145</v>
      </c>
      <c r="AU370" s="187" t="s">
        <v>86</v>
      </c>
      <c r="AV370" s="13" t="s">
        <v>88</v>
      </c>
      <c r="AW370" s="13" t="s">
        <v>4</v>
      </c>
      <c r="AX370" s="13" t="s">
        <v>78</v>
      </c>
      <c r="AY370" s="187" t="s">
        <v>137</v>
      </c>
    </row>
    <row r="371" spans="1:65" s="14" customFormat="1">
      <c r="B371" s="194"/>
      <c r="D371" s="175" t="s">
        <v>145</v>
      </c>
      <c r="E371" s="195" t="s">
        <v>1</v>
      </c>
      <c r="F371" s="196" t="s">
        <v>148</v>
      </c>
      <c r="H371" s="197">
        <v>72</v>
      </c>
      <c r="I371" s="198"/>
      <c r="J371" s="198"/>
      <c r="M371" s="194"/>
      <c r="N371" s="199"/>
      <c r="O371" s="200"/>
      <c r="P371" s="200"/>
      <c r="Q371" s="200"/>
      <c r="R371" s="200"/>
      <c r="S371" s="200"/>
      <c r="T371" s="200"/>
      <c r="U371" s="200"/>
      <c r="V371" s="200"/>
      <c r="W371" s="200"/>
      <c r="X371" s="201"/>
      <c r="AT371" s="195" t="s">
        <v>145</v>
      </c>
      <c r="AU371" s="195" t="s">
        <v>86</v>
      </c>
      <c r="AV371" s="14" t="s">
        <v>142</v>
      </c>
      <c r="AW371" s="14" t="s">
        <v>4</v>
      </c>
      <c r="AX371" s="14" t="s">
        <v>86</v>
      </c>
      <c r="AY371" s="195" t="s">
        <v>137</v>
      </c>
    </row>
    <row r="372" spans="1:65" s="2" customFormat="1" ht="16.5" customHeight="1">
      <c r="A372" s="31"/>
      <c r="B372" s="159"/>
      <c r="C372" s="160" t="s">
        <v>224</v>
      </c>
      <c r="D372" s="160" t="s">
        <v>138</v>
      </c>
      <c r="E372" s="161" t="s">
        <v>361</v>
      </c>
      <c r="F372" s="162" t="s">
        <v>362</v>
      </c>
      <c r="G372" s="163" t="s">
        <v>162</v>
      </c>
      <c r="H372" s="164">
        <v>25</v>
      </c>
      <c r="I372" s="165"/>
      <c r="J372" s="165"/>
      <c r="K372" s="166">
        <f>ROUND(P372*H372,2)</f>
        <v>0</v>
      </c>
      <c r="L372" s="167"/>
      <c r="M372" s="32"/>
      <c r="N372" s="168" t="s">
        <v>1</v>
      </c>
      <c r="O372" s="169" t="s">
        <v>41</v>
      </c>
      <c r="P372" s="170">
        <f>I372+J372</f>
        <v>0</v>
      </c>
      <c r="Q372" s="170">
        <f>ROUND(I372*H372,2)</f>
        <v>0</v>
      </c>
      <c r="R372" s="170">
        <f>ROUND(J372*H372,2)</f>
        <v>0</v>
      </c>
      <c r="S372" s="56"/>
      <c r="T372" s="171">
        <f>S372*H372</f>
        <v>0</v>
      </c>
      <c r="U372" s="171">
        <v>0</v>
      </c>
      <c r="V372" s="171">
        <f>U372*H372</f>
        <v>0</v>
      </c>
      <c r="W372" s="171">
        <v>0</v>
      </c>
      <c r="X372" s="172">
        <f>W372*H372</f>
        <v>0</v>
      </c>
      <c r="Y372" s="31"/>
      <c r="Z372" s="31"/>
      <c r="AA372" s="31"/>
      <c r="AB372" s="31"/>
      <c r="AC372" s="31"/>
      <c r="AD372" s="31"/>
      <c r="AE372" s="31"/>
      <c r="AR372" s="173" t="s">
        <v>142</v>
      </c>
      <c r="AT372" s="173" t="s">
        <v>138</v>
      </c>
      <c r="AU372" s="173" t="s">
        <v>86</v>
      </c>
      <c r="AY372" s="17" t="s">
        <v>137</v>
      </c>
      <c r="BE372" s="174">
        <f>IF(O372="základní",K372,0)</f>
        <v>0</v>
      </c>
      <c r="BF372" s="174">
        <f>IF(O372="snížená",K372,0)</f>
        <v>0</v>
      </c>
      <c r="BG372" s="174">
        <f>IF(O372="zákl. přenesená",K372,0)</f>
        <v>0</v>
      </c>
      <c r="BH372" s="174">
        <f>IF(O372="sníž. přenesená",K372,0)</f>
        <v>0</v>
      </c>
      <c r="BI372" s="174">
        <f>IF(O372="nulová",K372,0)</f>
        <v>0</v>
      </c>
      <c r="BJ372" s="17" t="s">
        <v>86</v>
      </c>
      <c r="BK372" s="174">
        <f>ROUND(P372*H372,2)</f>
        <v>0</v>
      </c>
      <c r="BL372" s="17" t="s">
        <v>142</v>
      </c>
      <c r="BM372" s="173" t="s">
        <v>363</v>
      </c>
    </row>
    <row r="373" spans="1:65" s="2" customFormat="1">
      <c r="A373" s="31"/>
      <c r="B373" s="32"/>
      <c r="C373" s="31"/>
      <c r="D373" s="175" t="s">
        <v>144</v>
      </c>
      <c r="E373" s="31"/>
      <c r="F373" s="176" t="s">
        <v>362</v>
      </c>
      <c r="G373" s="31"/>
      <c r="H373" s="31"/>
      <c r="I373" s="95"/>
      <c r="J373" s="95"/>
      <c r="K373" s="31"/>
      <c r="L373" s="31"/>
      <c r="M373" s="32"/>
      <c r="N373" s="177"/>
      <c r="O373" s="178"/>
      <c r="P373" s="56"/>
      <c r="Q373" s="56"/>
      <c r="R373" s="56"/>
      <c r="S373" s="56"/>
      <c r="T373" s="56"/>
      <c r="U373" s="56"/>
      <c r="V373" s="56"/>
      <c r="W373" s="56"/>
      <c r="X373" s="57"/>
      <c r="Y373" s="31"/>
      <c r="Z373" s="31"/>
      <c r="AA373" s="31"/>
      <c r="AB373" s="31"/>
      <c r="AC373" s="31"/>
      <c r="AD373" s="31"/>
      <c r="AE373" s="31"/>
      <c r="AT373" s="17" t="s">
        <v>144</v>
      </c>
      <c r="AU373" s="17" t="s">
        <v>86</v>
      </c>
    </row>
    <row r="374" spans="1:65" s="12" customFormat="1" ht="22.5">
      <c r="B374" s="179"/>
      <c r="D374" s="175" t="s">
        <v>145</v>
      </c>
      <c r="E374" s="180" t="s">
        <v>1</v>
      </c>
      <c r="F374" s="181" t="s">
        <v>364</v>
      </c>
      <c r="H374" s="180" t="s">
        <v>1</v>
      </c>
      <c r="I374" s="182"/>
      <c r="J374" s="182"/>
      <c r="M374" s="179"/>
      <c r="N374" s="183"/>
      <c r="O374" s="184"/>
      <c r="P374" s="184"/>
      <c r="Q374" s="184"/>
      <c r="R374" s="184"/>
      <c r="S374" s="184"/>
      <c r="T374" s="184"/>
      <c r="U374" s="184"/>
      <c r="V374" s="184"/>
      <c r="W374" s="184"/>
      <c r="X374" s="185"/>
      <c r="AT374" s="180" t="s">
        <v>145</v>
      </c>
      <c r="AU374" s="180" t="s">
        <v>86</v>
      </c>
      <c r="AV374" s="12" t="s">
        <v>86</v>
      </c>
      <c r="AW374" s="12" t="s">
        <v>4</v>
      </c>
      <c r="AX374" s="12" t="s">
        <v>78</v>
      </c>
      <c r="AY374" s="180" t="s">
        <v>137</v>
      </c>
    </row>
    <row r="375" spans="1:65" s="13" customFormat="1">
      <c r="B375" s="186"/>
      <c r="D375" s="175" t="s">
        <v>145</v>
      </c>
      <c r="E375" s="187" t="s">
        <v>1</v>
      </c>
      <c r="F375" s="188" t="s">
        <v>365</v>
      </c>
      <c r="H375" s="189">
        <v>25</v>
      </c>
      <c r="I375" s="190"/>
      <c r="J375" s="190"/>
      <c r="M375" s="186"/>
      <c r="N375" s="191"/>
      <c r="O375" s="192"/>
      <c r="P375" s="192"/>
      <c r="Q375" s="192"/>
      <c r="R375" s="192"/>
      <c r="S375" s="192"/>
      <c r="T375" s="192"/>
      <c r="U375" s="192"/>
      <c r="V375" s="192"/>
      <c r="W375" s="192"/>
      <c r="X375" s="193"/>
      <c r="AT375" s="187" t="s">
        <v>145</v>
      </c>
      <c r="AU375" s="187" t="s">
        <v>86</v>
      </c>
      <c r="AV375" s="13" t="s">
        <v>88</v>
      </c>
      <c r="AW375" s="13" t="s">
        <v>4</v>
      </c>
      <c r="AX375" s="13" t="s">
        <v>78</v>
      </c>
      <c r="AY375" s="187" t="s">
        <v>137</v>
      </c>
    </row>
    <row r="376" spans="1:65" s="14" customFormat="1">
      <c r="B376" s="194"/>
      <c r="D376" s="175" t="s">
        <v>145</v>
      </c>
      <c r="E376" s="195" t="s">
        <v>1</v>
      </c>
      <c r="F376" s="196" t="s">
        <v>148</v>
      </c>
      <c r="H376" s="197">
        <v>25</v>
      </c>
      <c r="I376" s="198"/>
      <c r="J376" s="198"/>
      <c r="M376" s="194"/>
      <c r="N376" s="199"/>
      <c r="O376" s="200"/>
      <c r="P376" s="200"/>
      <c r="Q376" s="200"/>
      <c r="R376" s="200"/>
      <c r="S376" s="200"/>
      <c r="T376" s="200"/>
      <c r="U376" s="200"/>
      <c r="V376" s="200"/>
      <c r="W376" s="200"/>
      <c r="X376" s="201"/>
      <c r="AT376" s="195" t="s">
        <v>145</v>
      </c>
      <c r="AU376" s="195" t="s">
        <v>86</v>
      </c>
      <c r="AV376" s="14" t="s">
        <v>142</v>
      </c>
      <c r="AW376" s="14" t="s">
        <v>4</v>
      </c>
      <c r="AX376" s="14" t="s">
        <v>86</v>
      </c>
      <c r="AY376" s="195" t="s">
        <v>137</v>
      </c>
    </row>
    <row r="377" spans="1:65" s="2" customFormat="1" ht="16.5" customHeight="1">
      <c r="A377" s="31"/>
      <c r="B377" s="159"/>
      <c r="C377" s="160" t="s">
        <v>366</v>
      </c>
      <c r="D377" s="160" t="s">
        <v>138</v>
      </c>
      <c r="E377" s="161" t="s">
        <v>367</v>
      </c>
      <c r="F377" s="162" t="s">
        <v>368</v>
      </c>
      <c r="G377" s="163" t="s">
        <v>162</v>
      </c>
      <c r="H377" s="164">
        <v>30</v>
      </c>
      <c r="I377" s="165"/>
      <c r="J377" s="165"/>
      <c r="K377" s="166">
        <f>ROUND(P377*H377,2)</f>
        <v>0</v>
      </c>
      <c r="L377" s="167"/>
      <c r="M377" s="32"/>
      <c r="N377" s="168" t="s">
        <v>1</v>
      </c>
      <c r="O377" s="169" t="s">
        <v>41</v>
      </c>
      <c r="P377" s="170">
        <f>I377+J377</f>
        <v>0</v>
      </c>
      <c r="Q377" s="170">
        <f>ROUND(I377*H377,2)</f>
        <v>0</v>
      </c>
      <c r="R377" s="170">
        <f>ROUND(J377*H377,2)</f>
        <v>0</v>
      </c>
      <c r="S377" s="56"/>
      <c r="T377" s="171">
        <f>S377*H377</f>
        <v>0</v>
      </c>
      <c r="U377" s="171">
        <v>0</v>
      </c>
      <c r="V377" s="171">
        <f>U377*H377</f>
        <v>0</v>
      </c>
      <c r="W377" s="171">
        <v>0</v>
      </c>
      <c r="X377" s="172">
        <f>W377*H377</f>
        <v>0</v>
      </c>
      <c r="Y377" s="31"/>
      <c r="Z377" s="31"/>
      <c r="AA377" s="31"/>
      <c r="AB377" s="31"/>
      <c r="AC377" s="31"/>
      <c r="AD377" s="31"/>
      <c r="AE377" s="31"/>
      <c r="AR377" s="173" t="s">
        <v>142</v>
      </c>
      <c r="AT377" s="173" t="s">
        <v>138</v>
      </c>
      <c r="AU377" s="173" t="s">
        <v>86</v>
      </c>
      <c r="AY377" s="17" t="s">
        <v>137</v>
      </c>
      <c r="BE377" s="174">
        <f>IF(O377="základní",K377,0)</f>
        <v>0</v>
      </c>
      <c r="BF377" s="174">
        <f>IF(O377="snížená",K377,0)</f>
        <v>0</v>
      </c>
      <c r="BG377" s="174">
        <f>IF(O377="zákl. přenesená",K377,0)</f>
        <v>0</v>
      </c>
      <c r="BH377" s="174">
        <f>IF(O377="sníž. přenesená",K377,0)</f>
        <v>0</v>
      </c>
      <c r="BI377" s="174">
        <f>IF(O377="nulová",K377,0)</f>
        <v>0</v>
      </c>
      <c r="BJ377" s="17" t="s">
        <v>86</v>
      </c>
      <c r="BK377" s="174">
        <f>ROUND(P377*H377,2)</f>
        <v>0</v>
      </c>
      <c r="BL377" s="17" t="s">
        <v>142</v>
      </c>
      <c r="BM377" s="173" t="s">
        <v>369</v>
      </c>
    </row>
    <row r="378" spans="1:65" s="2" customFormat="1">
      <c r="A378" s="31"/>
      <c r="B378" s="32"/>
      <c r="C378" s="31"/>
      <c r="D378" s="175" t="s">
        <v>144</v>
      </c>
      <c r="E378" s="31"/>
      <c r="F378" s="176" t="s">
        <v>368</v>
      </c>
      <c r="G378" s="31"/>
      <c r="H378" s="31"/>
      <c r="I378" s="95"/>
      <c r="J378" s="95"/>
      <c r="K378" s="31"/>
      <c r="L378" s="31"/>
      <c r="M378" s="32"/>
      <c r="N378" s="177"/>
      <c r="O378" s="178"/>
      <c r="P378" s="56"/>
      <c r="Q378" s="56"/>
      <c r="R378" s="56"/>
      <c r="S378" s="56"/>
      <c r="T378" s="56"/>
      <c r="U378" s="56"/>
      <c r="V378" s="56"/>
      <c r="W378" s="56"/>
      <c r="X378" s="57"/>
      <c r="Y378" s="31"/>
      <c r="Z378" s="31"/>
      <c r="AA378" s="31"/>
      <c r="AB378" s="31"/>
      <c r="AC378" s="31"/>
      <c r="AD378" s="31"/>
      <c r="AE378" s="31"/>
      <c r="AT378" s="17" t="s">
        <v>144</v>
      </c>
      <c r="AU378" s="17" t="s">
        <v>86</v>
      </c>
    </row>
    <row r="379" spans="1:65" s="12" customFormat="1" ht="22.5">
      <c r="B379" s="179"/>
      <c r="D379" s="175" t="s">
        <v>145</v>
      </c>
      <c r="E379" s="180" t="s">
        <v>1</v>
      </c>
      <c r="F379" s="181" t="s">
        <v>364</v>
      </c>
      <c r="H379" s="180" t="s">
        <v>1</v>
      </c>
      <c r="I379" s="182"/>
      <c r="J379" s="182"/>
      <c r="M379" s="179"/>
      <c r="N379" s="183"/>
      <c r="O379" s="184"/>
      <c r="P379" s="184"/>
      <c r="Q379" s="184"/>
      <c r="R379" s="184"/>
      <c r="S379" s="184"/>
      <c r="T379" s="184"/>
      <c r="U379" s="184"/>
      <c r="V379" s="184"/>
      <c r="W379" s="184"/>
      <c r="X379" s="185"/>
      <c r="AT379" s="180" t="s">
        <v>145</v>
      </c>
      <c r="AU379" s="180" t="s">
        <v>86</v>
      </c>
      <c r="AV379" s="12" t="s">
        <v>86</v>
      </c>
      <c r="AW379" s="12" t="s">
        <v>4</v>
      </c>
      <c r="AX379" s="12" t="s">
        <v>78</v>
      </c>
      <c r="AY379" s="180" t="s">
        <v>137</v>
      </c>
    </row>
    <row r="380" spans="1:65" s="13" customFormat="1">
      <c r="B380" s="186"/>
      <c r="D380" s="175" t="s">
        <v>145</v>
      </c>
      <c r="E380" s="187" t="s">
        <v>1</v>
      </c>
      <c r="F380" s="188" t="s">
        <v>370</v>
      </c>
      <c r="H380" s="189">
        <v>30</v>
      </c>
      <c r="I380" s="190"/>
      <c r="J380" s="190"/>
      <c r="M380" s="186"/>
      <c r="N380" s="191"/>
      <c r="O380" s="192"/>
      <c r="P380" s="192"/>
      <c r="Q380" s="192"/>
      <c r="R380" s="192"/>
      <c r="S380" s="192"/>
      <c r="T380" s="192"/>
      <c r="U380" s="192"/>
      <c r="V380" s="192"/>
      <c r="W380" s="192"/>
      <c r="X380" s="193"/>
      <c r="AT380" s="187" t="s">
        <v>145</v>
      </c>
      <c r="AU380" s="187" t="s">
        <v>86</v>
      </c>
      <c r="AV380" s="13" t="s">
        <v>88</v>
      </c>
      <c r="AW380" s="13" t="s">
        <v>4</v>
      </c>
      <c r="AX380" s="13" t="s">
        <v>78</v>
      </c>
      <c r="AY380" s="187" t="s">
        <v>137</v>
      </c>
    </row>
    <row r="381" spans="1:65" s="14" customFormat="1">
      <c r="B381" s="194"/>
      <c r="D381" s="175" t="s">
        <v>145</v>
      </c>
      <c r="E381" s="195" t="s">
        <v>1</v>
      </c>
      <c r="F381" s="196" t="s">
        <v>148</v>
      </c>
      <c r="H381" s="197">
        <v>30</v>
      </c>
      <c r="I381" s="198"/>
      <c r="J381" s="198"/>
      <c r="M381" s="194"/>
      <c r="N381" s="199"/>
      <c r="O381" s="200"/>
      <c r="P381" s="200"/>
      <c r="Q381" s="200"/>
      <c r="R381" s="200"/>
      <c r="S381" s="200"/>
      <c r="T381" s="200"/>
      <c r="U381" s="200"/>
      <c r="V381" s="200"/>
      <c r="W381" s="200"/>
      <c r="X381" s="201"/>
      <c r="AT381" s="195" t="s">
        <v>145</v>
      </c>
      <c r="AU381" s="195" t="s">
        <v>86</v>
      </c>
      <c r="AV381" s="14" t="s">
        <v>142</v>
      </c>
      <c r="AW381" s="14" t="s">
        <v>4</v>
      </c>
      <c r="AX381" s="14" t="s">
        <v>86</v>
      </c>
      <c r="AY381" s="195" t="s">
        <v>137</v>
      </c>
    </row>
    <row r="382" spans="1:65" s="2" customFormat="1" ht="16.5" customHeight="1">
      <c r="A382" s="31"/>
      <c r="B382" s="159"/>
      <c r="C382" s="160" t="s">
        <v>228</v>
      </c>
      <c r="D382" s="160" t="s">
        <v>138</v>
      </c>
      <c r="E382" s="161" t="s">
        <v>371</v>
      </c>
      <c r="F382" s="162" t="s">
        <v>372</v>
      </c>
      <c r="G382" s="163" t="s">
        <v>162</v>
      </c>
      <c r="H382" s="164">
        <v>110</v>
      </c>
      <c r="I382" s="165"/>
      <c r="J382" s="165"/>
      <c r="K382" s="166">
        <f>ROUND(P382*H382,2)</f>
        <v>0</v>
      </c>
      <c r="L382" s="167"/>
      <c r="M382" s="32"/>
      <c r="N382" s="168" t="s">
        <v>1</v>
      </c>
      <c r="O382" s="169" t="s">
        <v>41</v>
      </c>
      <c r="P382" s="170">
        <f>I382+J382</f>
        <v>0</v>
      </c>
      <c r="Q382" s="170">
        <f>ROUND(I382*H382,2)</f>
        <v>0</v>
      </c>
      <c r="R382" s="170">
        <f>ROUND(J382*H382,2)</f>
        <v>0</v>
      </c>
      <c r="S382" s="56"/>
      <c r="T382" s="171">
        <f>S382*H382</f>
        <v>0</v>
      </c>
      <c r="U382" s="171">
        <v>0</v>
      </c>
      <c r="V382" s="171">
        <f>U382*H382</f>
        <v>0</v>
      </c>
      <c r="W382" s="171">
        <v>0</v>
      </c>
      <c r="X382" s="172">
        <f>W382*H382</f>
        <v>0</v>
      </c>
      <c r="Y382" s="31"/>
      <c r="Z382" s="31"/>
      <c r="AA382" s="31"/>
      <c r="AB382" s="31"/>
      <c r="AC382" s="31"/>
      <c r="AD382" s="31"/>
      <c r="AE382" s="31"/>
      <c r="AR382" s="173" t="s">
        <v>142</v>
      </c>
      <c r="AT382" s="173" t="s">
        <v>138</v>
      </c>
      <c r="AU382" s="173" t="s">
        <v>86</v>
      </c>
      <c r="AY382" s="17" t="s">
        <v>137</v>
      </c>
      <c r="BE382" s="174">
        <f>IF(O382="základní",K382,0)</f>
        <v>0</v>
      </c>
      <c r="BF382" s="174">
        <f>IF(O382="snížená",K382,0)</f>
        <v>0</v>
      </c>
      <c r="BG382" s="174">
        <f>IF(O382="zákl. přenesená",K382,0)</f>
        <v>0</v>
      </c>
      <c r="BH382" s="174">
        <f>IF(O382="sníž. přenesená",K382,0)</f>
        <v>0</v>
      </c>
      <c r="BI382" s="174">
        <f>IF(O382="nulová",K382,0)</f>
        <v>0</v>
      </c>
      <c r="BJ382" s="17" t="s">
        <v>86</v>
      </c>
      <c r="BK382" s="174">
        <f>ROUND(P382*H382,2)</f>
        <v>0</v>
      </c>
      <c r="BL382" s="17" t="s">
        <v>142</v>
      </c>
      <c r="BM382" s="173" t="s">
        <v>373</v>
      </c>
    </row>
    <row r="383" spans="1:65" s="2" customFormat="1">
      <c r="A383" s="31"/>
      <c r="B383" s="32"/>
      <c r="C383" s="31"/>
      <c r="D383" s="175" t="s">
        <v>144</v>
      </c>
      <c r="E383" s="31"/>
      <c r="F383" s="176" t="s">
        <v>372</v>
      </c>
      <c r="G383" s="31"/>
      <c r="H383" s="31"/>
      <c r="I383" s="95"/>
      <c r="J383" s="95"/>
      <c r="K383" s="31"/>
      <c r="L383" s="31"/>
      <c r="M383" s="32"/>
      <c r="N383" s="177"/>
      <c r="O383" s="178"/>
      <c r="P383" s="56"/>
      <c r="Q383" s="56"/>
      <c r="R383" s="56"/>
      <c r="S383" s="56"/>
      <c r="T383" s="56"/>
      <c r="U383" s="56"/>
      <c r="V383" s="56"/>
      <c r="W383" s="56"/>
      <c r="X383" s="57"/>
      <c r="Y383" s="31"/>
      <c r="Z383" s="31"/>
      <c r="AA383" s="31"/>
      <c r="AB383" s="31"/>
      <c r="AC383" s="31"/>
      <c r="AD383" s="31"/>
      <c r="AE383" s="31"/>
      <c r="AT383" s="17" t="s">
        <v>144</v>
      </c>
      <c r="AU383" s="17" t="s">
        <v>86</v>
      </c>
    </row>
    <row r="384" spans="1:65" s="12" customFormat="1" ht="33.75">
      <c r="B384" s="179"/>
      <c r="D384" s="175" t="s">
        <v>145</v>
      </c>
      <c r="E384" s="180" t="s">
        <v>1</v>
      </c>
      <c r="F384" s="181" t="s">
        <v>374</v>
      </c>
      <c r="H384" s="180" t="s">
        <v>1</v>
      </c>
      <c r="I384" s="182"/>
      <c r="J384" s="182"/>
      <c r="M384" s="179"/>
      <c r="N384" s="183"/>
      <c r="O384" s="184"/>
      <c r="P384" s="184"/>
      <c r="Q384" s="184"/>
      <c r="R384" s="184"/>
      <c r="S384" s="184"/>
      <c r="T384" s="184"/>
      <c r="U384" s="184"/>
      <c r="V384" s="184"/>
      <c r="W384" s="184"/>
      <c r="X384" s="185"/>
      <c r="AT384" s="180" t="s">
        <v>145</v>
      </c>
      <c r="AU384" s="180" t="s">
        <v>86</v>
      </c>
      <c r="AV384" s="12" t="s">
        <v>86</v>
      </c>
      <c r="AW384" s="12" t="s">
        <v>4</v>
      </c>
      <c r="AX384" s="12" t="s">
        <v>78</v>
      </c>
      <c r="AY384" s="180" t="s">
        <v>137</v>
      </c>
    </row>
    <row r="385" spans="1:65" s="13" customFormat="1">
      <c r="B385" s="186"/>
      <c r="D385" s="175" t="s">
        <v>145</v>
      </c>
      <c r="E385" s="187" t="s">
        <v>1</v>
      </c>
      <c r="F385" s="188" t="s">
        <v>336</v>
      </c>
      <c r="H385" s="189">
        <v>110</v>
      </c>
      <c r="I385" s="190"/>
      <c r="J385" s="190"/>
      <c r="M385" s="186"/>
      <c r="N385" s="191"/>
      <c r="O385" s="192"/>
      <c r="P385" s="192"/>
      <c r="Q385" s="192"/>
      <c r="R385" s="192"/>
      <c r="S385" s="192"/>
      <c r="T385" s="192"/>
      <c r="U385" s="192"/>
      <c r="V385" s="192"/>
      <c r="W385" s="192"/>
      <c r="X385" s="193"/>
      <c r="AT385" s="187" t="s">
        <v>145</v>
      </c>
      <c r="AU385" s="187" t="s">
        <v>86</v>
      </c>
      <c r="AV385" s="13" t="s">
        <v>88</v>
      </c>
      <c r="AW385" s="13" t="s">
        <v>4</v>
      </c>
      <c r="AX385" s="13" t="s">
        <v>78</v>
      </c>
      <c r="AY385" s="187" t="s">
        <v>137</v>
      </c>
    </row>
    <row r="386" spans="1:65" s="14" customFormat="1">
      <c r="B386" s="194"/>
      <c r="D386" s="175" t="s">
        <v>145</v>
      </c>
      <c r="E386" s="195" t="s">
        <v>1</v>
      </c>
      <c r="F386" s="196" t="s">
        <v>148</v>
      </c>
      <c r="H386" s="197">
        <v>110</v>
      </c>
      <c r="I386" s="198"/>
      <c r="J386" s="198"/>
      <c r="M386" s="194"/>
      <c r="N386" s="199"/>
      <c r="O386" s="200"/>
      <c r="P386" s="200"/>
      <c r="Q386" s="200"/>
      <c r="R386" s="200"/>
      <c r="S386" s="200"/>
      <c r="T386" s="200"/>
      <c r="U386" s="200"/>
      <c r="V386" s="200"/>
      <c r="W386" s="200"/>
      <c r="X386" s="201"/>
      <c r="AT386" s="195" t="s">
        <v>145</v>
      </c>
      <c r="AU386" s="195" t="s">
        <v>86</v>
      </c>
      <c r="AV386" s="14" t="s">
        <v>142</v>
      </c>
      <c r="AW386" s="14" t="s">
        <v>4</v>
      </c>
      <c r="AX386" s="14" t="s">
        <v>86</v>
      </c>
      <c r="AY386" s="195" t="s">
        <v>137</v>
      </c>
    </row>
    <row r="387" spans="1:65" s="11" customFormat="1" ht="25.9" customHeight="1">
      <c r="B387" s="147"/>
      <c r="D387" s="148" t="s">
        <v>77</v>
      </c>
      <c r="E387" s="149" t="s">
        <v>375</v>
      </c>
      <c r="F387" s="149" t="s">
        <v>376</v>
      </c>
      <c r="I387" s="150"/>
      <c r="J387" s="150"/>
      <c r="K387" s="151">
        <f>BK387</f>
        <v>0</v>
      </c>
      <c r="M387" s="147"/>
      <c r="N387" s="152"/>
      <c r="O387" s="153"/>
      <c r="P387" s="153"/>
      <c r="Q387" s="154">
        <f>SUM(Q388:Q424)</f>
        <v>0</v>
      </c>
      <c r="R387" s="154">
        <f>SUM(R388:R424)</f>
        <v>0</v>
      </c>
      <c r="S387" s="153"/>
      <c r="T387" s="155">
        <f>SUM(T388:T424)</f>
        <v>0</v>
      </c>
      <c r="U387" s="153"/>
      <c r="V387" s="155">
        <f>SUM(V388:V424)</f>
        <v>0</v>
      </c>
      <c r="W387" s="153"/>
      <c r="X387" s="156">
        <f>SUM(X388:X424)</f>
        <v>0</v>
      </c>
      <c r="AR387" s="148" t="s">
        <v>86</v>
      </c>
      <c r="AT387" s="157" t="s">
        <v>77</v>
      </c>
      <c r="AU387" s="157" t="s">
        <v>78</v>
      </c>
      <c r="AY387" s="148" t="s">
        <v>137</v>
      </c>
      <c r="BK387" s="158">
        <f>SUM(BK388:BK424)</f>
        <v>0</v>
      </c>
    </row>
    <row r="388" spans="1:65" s="2" customFormat="1" ht="36" customHeight="1">
      <c r="A388" s="31"/>
      <c r="B388" s="159"/>
      <c r="C388" s="160" t="s">
        <v>377</v>
      </c>
      <c r="D388" s="160" t="s">
        <v>138</v>
      </c>
      <c r="E388" s="161" t="s">
        <v>378</v>
      </c>
      <c r="F388" s="162" t="s">
        <v>379</v>
      </c>
      <c r="G388" s="163" t="s">
        <v>141</v>
      </c>
      <c r="H388" s="164">
        <v>1</v>
      </c>
      <c r="I388" s="165"/>
      <c r="J388" s="165"/>
      <c r="K388" s="166">
        <f>ROUND(P388*H388,2)</f>
        <v>0</v>
      </c>
      <c r="L388" s="167"/>
      <c r="M388" s="32"/>
      <c r="N388" s="168" t="s">
        <v>1</v>
      </c>
      <c r="O388" s="169" t="s">
        <v>41</v>
      </c>
      <c r="P388" s="170">
        <f>I388+J388</f>
        <v>0</v>
      </c>
      <c r="Q388" s="170">
        <f>ROUND(I388*H388,2)</f>
        <v>0</v>
      </c>
      <c r="R388" s="170">
        <f>ROUND(J388*H388,2)</f>
        <v>0</v>
      </c>
      <c r="S388" s="56"/>
      <c r="T388" s="171">
        <f>S388*H388</f>
        <v>0</v>
      </c>
      <c r="U388" s="171">
        <v>0</v>
      </c>
      <c r="V388" s="171">
        <f>U388*H388</f>
        <v>0</v>
      </c>
      <c r="W388" s="171">
        <v>0</v>
      </c>
      <c r="X388" s="172">
        <f>W388*H388</f>
        <v>0</v>
      </c>
      <c r="Y388" s="31"/>
      <c r="Z388" s="31"/>
      <c r="AA388" s="31"/>
      <c r="AB388" s="31"/>
      <c r="AC388" s="31"/>
      <c r="AD388" s="31"/>
      <c r="AE388" s="31"/>
      <c r="AR388" s="173" t="s">
        <v>142</v>
      </c>
      <c r="AT388" s="173" t="s">
        <v>138</v>
      </c>
      <c r="AU388" s="173" t="s">
        <v>86</v>
      </c>
      <c r="AY388" s="17" t="s">
        <v>137</v>
      </c>
      <c r="BE388" s="174">
        <f>IF(O388="základní",K388,0)</f>
        <v>0</v>
      </c>
      <c r="BF388" s="174">
        <f>IF(O388="snížená",K388,0)</f>
        <v>0</v>
      </c>
      <c r="BG388" s="174">
        <f>IF(O388="zákl. přenesená",K388,0)</f>
        <v>0</v>
      </c>
      <c r="BH388" s="174">
        <f>IF(O388="sníž. přenesená",K388,0)</f>
        <v>0</v>
      </c>
      <c r="BI388" s="174">
        <f>IF(O388="nulová",K388,0)</f>
        <v>0</v>
      </c>
      <c r="BJ388" s="17" t="s">
        <v>86</v>
      </c>
      <c r="BK388" s="174">
        <f>ROUND(P388*H388,2)</f>
        <v>0</v>
      </c>
      <c r="BL388" s="17" t="s">
        <v>142</v>
      </c>
      <c r="BM388" s="173" t="s">
        <v>380</v>
      </c>
    </row>
    <row r="389" spans="1:65" s="2" customFormat="1" ht="19.5">
      <c r="A389" s="31"/>
      <c r="B389" s="32"/>
      <c r="C389" s="31"/>
      <c r="D389" s="175" t="s">
        <v>144</v>
      </c>
      <c r="E389" s="31"/>
      <c r="F389" s="176" t="s">
        <v>379</v>
      </c>
      <c r="G389" s="31"/>
      <c r="H389" s="31"/>
      <c r="I389" s="95"/>
      <c r="J389" s="95"/>
      <c r="K389" s="31"/>
      <c r="L389" s="31"/>
      <c r="M389" s="32"/>
      <c r="N389" s="177"/>
      <c r="O389" s="178"/>
      <c r="P389" s="56"/>
      <c r="Q389" s="56"/>
      <c r="R389" s="56"/>
      <c r="S389" s="56"/>
      <c r="T389" s="56"/>
      <c r="U389" s="56"/>
      <c r="V389" s="56"/>
      <c r="W389" s="56"/>
      <c r="X389" s="57"/>
      <c r="Y389" s="31"/>
      <c r="Z389" s="31"/>
      <c r="AA389" s="31"/>
      <c r="AB389" s="31"/>
      <c r="AC389" s="31"/>
      <c r="AD389" s="31"/>
      <c r="AE389" s="31"/>
      <c r="AT389" s="17" t="s">
        <v>144</v>
      </c>
      <c r="AU389" s="17" t="s">
        <v>86</v>
      </c>
    </row>
    <row r="390" spans="1:65" s="12" customFormat="1">
      <c r="B390" s="179"/>
      <c r="D390" s="175" t="s">
        <v>145</v>
      </c>
      <c r="E390" s="180" t="s">
        <v>1</v>
      </c>
      <c r="F390" s="181" t="s">
        <v>381</v>
      </c>
      <c r="H390" s="180" t="s">
        <v>1</v>
      </c>
      <c r="I390" s="182"/>
      <c r="J390" s="182"/>
      <c r="M390" s="179"/>
      <c r="N390" s="183"/>
      <c r="O390" s="184"/>
      <c r="P390" s="184"/>
      <c r="Q390" s="184"/>
      <c r="R390" s="184"/>
      <c r="S390" s="184"/>
      <c r="T390" s="184"/>
      <c r="U390" s="184"/>
      <c r="V390" s="184"/>
      <c r="W390" s="184"/>
      <c r="X390" s="185"/>
      <c r="AT390" s="180" t="s">
        <v>145</v>
      </c>
      <c r="AU390" s="180" t="s">
        <v>86</v>
      </c>
      <c r="AV390" s="12" t="s">
        <v>86</v>
      </c>
      <c r="AW390" s="12" t="s">
        <v>4</v>
      </c>
      <c r="AX390" s="12" t="s">
        <v>78</v>
      </c>
      <c r="AY390" s="180" t="s">
        <v>137</v>
      </c>
    </row>
    <row r="391" spans="1:65" s="13" customFormat="1">
      <c r="B391" s="186"/>
      <c r="D391" s="175" t="s">
        <v>145</v>
      </c>
      <c r="E391" s="187" t="s">
        <v>1</v>
      </c>
      <c r="F391" s="188" t="s">
        <v>86</v>
      </c>
      <c r="H391" s="189">
        <v>1</v>
      </c>
      <c r="I391" s="190"/>
      <c r="J391" s="190"/>
      <c r="M391" s="186"/>
      <c r="N391" s="191"/>
      <c r="O391" s="192"/>
      <c r="P391" s="192"/>
      <c r="Q391" s="192"/>
      <c r="R391" s="192"/>
      <c r="S391" s="192"/>
      <c r="T391" s="192"/>
      <c r="U391" s="192"/>
      <c r="V391" s="192"/>
      <c r="W391" s="192"/>
      <c r="X391" s="193"/>
      <c r="AT391" s="187" t="s">
        <v>145</v>
      </c>
      <c r="AU391" s="187" t="s">
        <v>86</v>
      </c>
      <c r="AV391" s="13" t="s">
        <v>88</v>
      </c>
      <c r="AW391" s="13" t="s">
        <v>4</v>
      </c>
      <c r="AX391" s="13" t="s">
        <v>78</v>
      </c>
      <c r="AY391" s="187" t="s">
        <v>137</v>
      </c>
    </row>
    <row r="392" spans="1:65" s="14" customFormat="1">
      <c r="B392" s="194"/>
      <c r="D392" s="175" t="s">
        <v>145</v>
      </c>
      <c r="E392" s="195" t="s">
        <v>1</v>
      </c>
      <c r="F392" s="196" t="s">
        <v>148</v>
      </c>
      <c r="H392" s="197">
        <v>1</v>
      </c>
      <c r="I392" s="198"/>
      <c r="J392" s="198"/>
      <c r="M392" s="194"/>
      <c r="N392" s="199"/>
      <c r="O392" s="200"/>
      <c r="P392" s="200"/>
      <c r="Q392" s="200"/>
      <c r="R392" s="200"/>
      <c r="S392" s="200"/>
      <c r="T392" s="200"/>
      <c r="U392" s="200"/>
      <c r="V392" s="200"/>
      <c r="W392" s="200"/>
      <c r="X392" s="201"/>
      <c r="AT392" s="195" t="s">
        <v>145</v>
      </c>
      <c r="AU392" s="195" t="s">
        <v>86</v>
      </c>
      <c r="AV392" s="14" t="s">
        <v>142</v>
      </c>
      <c r="AW392" s="14" t="s">
        <v>4</v>
      </c>
      <c r="AX392" s="14" t="s">
        <v>86</v>
      </c>
      <c r="AY392" s="195" t="s">
        <v>137</v>
      </c>
    </row>
    <row r="393" spans="1:65" s="2" customFormat="1" ht="48" customHeight="1">
      <c r="A393" s="31"/>
      <c r="B393" s="159"/>
      <c r="C393" s="160" t="s">
        <v>231</v>
      </c>
      <c r="D393" s="160" t="s">
        <v>138</v>
      </c>
      <c r="E393" s="161" t="s">
        <v>382</v>
      </c>
      <c r="F393" s="162" t="s">
        <v>383</v>
      </c>
      <c r="G393" s="163" t="s">
        <v>141</v>
      </c>
      <c r="H393" s="164">
        <v>1</v>
      </c>
      <c r="I393" s="165"/>
      <c r="J393" s="165"/>
      <c r="K393" s="166">
        <f>ROUND(P393*H393,2)</f>
        <v>0</v>
      </c>
      <c r="L393" s="167"/>
      <c r="M393" s="32"/>
      <c r="N393" s="168" t="s">
        <v>1</v>
      </c>
      <c r="O393" s="169" t="s">
        <v>41</v>
      </c>
      <c r="P393" s="170">
        <f>I393+J393</f>
        <v>0</v>
      </c>
      <c r="Q393" s="170">
        <f>ROUND(I393*H393,2)</f>
        <v>0</v>
      </c>
      <c r="R393" s="170">
        <f>ROUND(J393*H393,2)</f>
        <v>0</v>
      </c>
      <c r="S393" s="56"/>
      <c r="T393" s="171">
        <f>S393*H393</f>
        <v>0</v>
      </c>
      <c r="U393" s="171">
        <v>0</v>
      </c>
      <c r="V393" s="171">
        <f>U393*H393</f>
        <v>0</v>
      </c>
      <c r="W393" s="171">
        <v>0</v>
      </c>
      <c r="X393" s="172">
        <f>W393*H393</f>
        <v>0</v>
      </c>
      <c r="Y393" s="31"/>
      <c r="Z393" s="31"/>
      <c r="AA393" s="31"/>
      <c r="AB393" s="31"/>
      <c r="AC393" s="31"/>
      <c r="AD393" s="31"/>
      <c r="AE393" s="31"/>
      <c r="AR393" s="173" t="s">
        <v>142</v>
      </c>
      <c r="AT393" s="173" t="s">
        <v>138</v>
      </c>
      <c r="AU393" s="173" t="s">
        <v>86</v>
      </c>
      <c r="AY393" s="17" t="s">
        <v>137</v>
      </c>
      <c r="BE393" s="174">
        <f>IF(O393="základní",K393,0)</f>
        <v>0</v>
      </c>
      <c r="BF393" s="174">
        <f>IF(O393="snížená",K393,0)</f>
        <v>0</v>
      </c>
      <c r="BG393" s="174">
        <f>IF(O393="zákl. přenesená",K393,0)</f>
        <v>0</v>
      </c>
      <c r="BH393" s="174">
        <f>IF(O393="sníž. přenesená",K393,0)</f>
        <v>0</v>
      </c>
      <c r="BI393" s="174">
        <f>IF(O393="nulová",K393,0)</f>
        <v>0</v>
      </c>
      <c r="BJ393" s="17" t="s">
        <v>86</v>
      </c>
      <c r="BK393" s="174">
        <f>ROUND(P393*H393,2)</f>
        <v>0</v>
      </c>
      <c r="BL393" s="17" t="s">
        <v>142</v>
      </c>
      <c r="BM393" s="173" t="s">
        <v>384</v>
      </c>
    </row>
    <row r="394" spans="1:65" s="2" customFormat="1" ht="29.25">
      <c r="A394" s="31"/>
      <c r="B394" s="32"/>
      <c r="C394" s="31"/>
      <c r="D394" s="175" t="s">
        <v>144</v>
      </c>
      <c r="E394" s="31"/>
      <c r="F394" s="176" t="s">
        <v>383</v>
      </c>
      <c r="G394" s="31"/>
      <c r="H394" s="31"/>
      <c r="I394" s="95"/>
      <c r="J394" s="95"/>
      <c r="K394" s="31"/>
      <c r="L394" s="31"/>
      <c r="M394" s="32"/>
      <c r="N394" s="177"/>
      <c r="O394" s="178"/>
      <c r="P394" s="56"/>
      <c r="Q394" s="56"/>
      <c r="R394" s="56"/>
      <c r="S394" s="56"/>
      <c r="T394" s="56"/>
      <c r="U394" s="56"/>
      <c r="V394" s="56"/>
      <c r="W394" s="56"/>
      <c r="X394" s="57"/>
      <c r="Y394" s="31"/>
      <c r="Z394" s="31"/>
      <c r="AA394" s="31"/>
      <c r="AB394" s="31"/>
      <c r="AC394" s="31"/>
      <c r="AD394" s="31"/>
      <c r="AE394" s="31"/>
      <c r="AT394" s="17" t="s">
        <v>144</v>
      </c>
      <c r="AU394" s="17" t="s">
        <v>86</v>
      </c>
    </row>
    <row r="395" spans="1:65" s="12" customFormat="1">
      <c r="B395" s="179"/>
      <c r="D395" s="175" t="s">
        <v>145</v>
      </c>
      <c r="E395" s="180" t="s">
        <v>1</v>
      </c>
      <c r="F395" s="181" t="s">
        <v>381</v>
      </c>
      <c r="H395" s="180" t="s">
        <v>1</v>
      </c>
      <c r="I395" s="182"/>
      <c r="J395" s="182"/>
      <c r="M395" s="179"/>
      <c r="N395" s="183"/>
      <c r="O395" s="184"/>
      <c r="P395" s="184"/>
      <c r="Q395" s="184"/>
      <c r="R395" s="184"/>
      <c r="S395" s="184"/>
      <c r="T395" s="184"/>
      <c r="U395" s="184"/>
      <c r="V395" s="184"/>
      <c r="W395" s="184"/>
      <c r="X395" s="185"/>
      <c r="AT395" s="180" t="s">
        <v>145</v>
      </c>
      <c r="AU395" s="180" t="s">
        <v>86</v>
      </c>
      <c r="AV395" s="12" t="s">
        <v>86</v>
      </c>
      <c r="AW395" s="12" t="s">
        <v>4</v>
      </c>
      <c r="AX395" s="12" t="s">
        <v>78</v>
      </c>
      <c r="AY395" s="180" t="s">
        <v>137</v>
      </c>
    </row>
    <row r="396" spans="1:65" s="13" customFormat="1">
      <c r="B396" s="186"/>
      <c r="D396" s="175" t="s">
        <v>145</v>
      </c>
      <c r="E396" s="187" t="s">
        <v>1</v>
      </c>
      <c r="F396" s="188" t="s">
        <v>86</v>
      </c>
      <c r="H396" s="189">
        <v>1</v>
      </c>
      <c r="I396" s="190"/>
      <c r="J396" s="190"/>
      <c r="M396" s="186"/>
      <c r="N396" s="191"/>
      <c r="O396" s="192"/>
      <c r="P396" s="192"/>
      <c r="Q396" s="192"/>
      <c r="R396" s="192"/>
      <c r="S396" s="192"/>
      <c r="T396" s="192"/>
      <c r="U396" s="192"/>
      <c r="V396" s="192"/>
      <c r="W396" s="192"/>
      <c r="X396" s="193"/>
      <c r="AT396" s="187" t="s">
        <v>145</v>
      </c>
      <c r="AU396" s="187" t="s">
        <v>86</v>
      </c>
      <c r="AV396" s="13" t="s">
        <v>88</v>
      </c>
      <c r="AW396" s="13" t="s">
        <v>4</v>
      </c>
      <c r="AX396" s="13" t="s">
        <v>78</v>
      </c>
      <c r="AY396" s="187" t="s">
        <v>137</v>
      </c>
    </row>
    <row r="397" spans="1:65" s="14" customFormat="1">
      <c r="B397" s="194"/>
      <c r="D397" s="175" t="s">
        <v>145</v>
      </c>
      <c r="E397" s="195" t="s">
        <v>1</v>
      </c>
      <c r="F397" s="196" t="s">
        <v>148</v>
      </c>
      <c r="H397" s="197">
        <v>1</v>
      </c>
      <c r="I397" s="198"/>
      <c r="J397" s="198"/>
      <c r="M397" s="194"/>
      <c r="N397" s="199"/>
      <c r="O397" s="200"/>
      <c r="P397" s="200"/>
      <c r="Q397" s="200"/>
      <c r="R397" s="200"/>
      <c r="S397" s="200"/>
      <c r="T397" s="200"/>
      <c r="U397" s="200"/>
      <c r="V397" s="200"/>
      <c r="W397" s="200"/>
      <c r="X397" s="201"/>
      <c r="AT397" s="195" t="s">
        <v>145</v>
      </c>
      <c r="AU397" s="195" t="s">
        <v>86</v>
      </c>
      <c r="AV397" s="14" t="s">
        <v>142</v>
      </c>
      <c r="AW397" s="14" t="s">
        <v>4</v>
      </c>
      <c r="AX397" s="14" t="s">
        <v>86</v>
      </c>
      <c r="AY397" s="195" t="s">
        <v>137</v>
      </c>
    </row>
    <row r="398" spans="1:65" s="2" customFormat="1" ht="36" customHeight="1">
      <c r="A398" s="31"/>
      <c r="B398" s="159"/>
      <c r="C398" s="160" t="s">
        <v>385</v>
      </c>
      <c r="D398" s="160" t="s">
        <v>138</v>
      </c>
      <c r="E398" s="161" t="s">
        <v>386</v>
      </c>
      <c r="F398" s="162" t="s">
        <v>387</v>
      </c>
      <c r="G398" s="163" t="s">
        <v>141</v>
      </c>
      <c r="H398" s="164">
        <v>2</v>
      </c>
      <c r="I398" s="165"/>
      <c r="J398" s="165"/>
      <c r="K398" s="166">
        <f>ROUND(P398*H398,2)</f>
        <v>0</v>
      </c>
      <c r="L398" s="167"/>
      <c r="M398" s="32"/>
      <c r="N398" s="168" t="s">
        <v>1</v>
      </c>
      <c r="O398" s="169" t="s">
        <v>41</v>
      </c>
      <c r="P398" s="170">
        <f>I398+J398</f>
        <v>0</v>
      </c>
      <c r="Q398" s="170">
        <f>ROUND(I398*H398,2)</f>
        <v>0</v>
      </c>
      <c r="R398" s="170">
        <f>ROUND(J398*H398,2)</f>
        <v>0</v>
      </c>
      <c r="S398" s="56"/>
      <c r="T398" s="171">
        <f>S398*H398</f>
        <v>0</v>
      </c>
      <c r="U398" s="171">
        <v>0</v>
      </c>
      <c r="V398" s="171">
        <f>U398*H398</f>
        <v>0</v>
      </c>
      <c r="W398" s="171">
        <v>0</v>
      </c>
      <c r="X398" s="172">
        <f>W398*H398</f>
        <v>0</v>
      </c>
      <c r="Y398" s="31"/>
      <c r="Z398" s="31"/>
      <c r="AA398" s="31"/>
      <c r="AB398" s="31"/>
      <c r="AC398" s="31"/>
      <c r="AD398" s="31"/>
      <c r="AE398" s="31"/>
      <c r="AR398" s="173" t="s">
        <v>142</v>
      </c>
      <c r="AT398" s="173" t="s">
        <v>138</v>
      </c>
      <c r="AU398" s="173" t="s">
        <v>86</v>
      </c>
      <c r="AY398" s="17" t="s">
        <v>137</v>
      </c>
      <c r="BE398" s="174">
        <f>IF(O398="základní",K398,0)</f>
        <v>0</v>
      </c>
      <c r="BF398" s="174">
        <f>IF(O398="snížená",K398,0)</f>
        <v>0</v>
      </c>
      <c r="BG398" s="174">
        <f>IF(O398="zákl. přenesená",K398,0)</f>
        <v>0</v>
      </c>
      <c r="BH398" s="174">
        <f>IF(O398="sníž. přenesená",K398,0)</f>
        <v>0</v>
      </c>
      <c r="BI398" s="174">
        <f>IF(O398="nulová",K398,0)</f>
        <v>0</v>
      </c>
      <c r="BJ398" s="17" t="s">
        <v>86</v>
      </c>
      <c r="BK398" s="174">
        <f>ROUND(P398*H398,2)</f>
        <v>0</v>
      </c>
      <c r="BL398" s="17" t="s">
        <v>142</v>
      </c>
      <c r="BM398" s="173" t="s">
        <v>388</v>
      </c>
    </row>
    <row r="399" spans="1:65" s="2" customFormat="1" ht="19.5">
      <c r="A399" s="31"/>
      <c r="B399" s="32"/>
      <c r="C399" s="31"/>
      <c r="D399" s="175" t="s">
        <v>144</v>
      </c>
      <c r="E399" s="31"/>
      <c r="F399" s="176" t="s">
        <v>387</v>
      </c>
      <c r="G399" s="31"/>
      <c r="H399" s="31"/>
      <c r="I399" s="95"/>
      <c r="J399" s="95"/>
      <c r="K399" s="31"/>
      <c r="L399" s="31"/>
      <c r="M399" s="32"/>
      <c r="N399" s="177"/>
      <c r="O399" s="178"/>
      <c r="P399" s="56"/>
      <c r="Q399" s="56"/>
      <c r="R399" s="56"/>
      <c r="S399" s="56"/>
      <c r="T399" s="56"/>
      <c r="U399" s="56"/>
      <c r="V399" s="56"/>
      <c r="W399" s="56"/>
      <c r="X399" s="57"/>
      <c r="Y399" s="31"/>
      <c r="Z399" s="31"/>
      <c r="AA399" s="31"/>
      <c r="AB399" s="31"/>
      <c r="AC399" s="31"/>
      <c r="AD399" s="31"/>
      <c r="AE399" s="31"/>
      <c r="AT399" s="17" t="s">
        <v>144</v>
      </c>
      <c r="AU399" s="17" t="s">
        <v>86</v>
      </c>
    </row>
    <row r="400" spans="1:65" s="2" customFormat="1" ht="16.5" customHeight="1">
      <c r="A400" s="31"/>
      <c r="B400" s="159"/>
      <c r="C400" s="160" t="s">
        <v>234</v>
      </c>
      <c r="D400" s="160" t="s">
        <v>138</v>
      </c>
      <c r="E400" s="161" t="s">
        <v>389</v>
      </c>
      <c r="F400" s="162" t="s">
        <v>390</v>
      </c>
      <c r="G400" s="163" t="s">
        <v>141</v>
      </c>
      <c r="H400" s="164">
        <v>1</v>
      </c>
      <c r="I400" s="165"/>
      <c r="J400" s="165"/>
      <c r="K400" s="166">
        <f>ROUND(P400*H400,2)</f>
        <v>0</v>
      </c>
      <c r="L400" s="167"/>
      <c r="M400" s="32"/>
      <c r="N400" s="168" t="s">
        <v>1</v>
      </c>
      <c r="O400" s="169" t="s">
        <v>41</v>
      </c>
      <c r="P400" s="170">
        <f>I400+J400</f>
        <v>0</v>
      </c>
      <c r="Q400" s="170">
        <f>ROUND(I400*H400,2)</f>
        <v>0</v>
      </c>
      <c r="R400" s="170">
        <f>ROUND(J400*H400,2)</f>
        <v>0</v>
      </c>
      <c r="S400" s="56"/>
      <c r="T400" s="171">
        <f>S400*H400</f>
        <v>0</v>
      </c>
      <c r="U400" s="171">
        <v>0</v>
      </c>
      <c r="V400" s="171">
        <f>U400*H400</f>
        <v>0</v>
      </c>
      <c r="W400" s="171">
        <v>0</v>
      </c>
      <c r="X400" s="172">
        <f>W400*H400</f>
        <v>0</v>
      </c>
      <c r="Y400" s="31"/>
      <c r="Z400" s="31"/>
      <c r="AA400" s="31"/>
      <c r="AB400" s="31"/>
      <c r="AC400" s="31"/>
      <c r="AD400" s="31"/>
      <c r="AE400" s="31"/>
      <c r="AR400" s="173" t="s">
        <v>142</v>
      </c>
      <c r="AT400" s="173" t="s">
        <v>138</v>
      </c>
      <c r="AU400" s="173" t="s">
        <v>86</v>
      </c>
      <c r="AY400" s="17" t="s">
        <v>137</v>
      </c>
      <c r="BE400" s="174">
        <f>IF(O400="základní",K400,0)</f>
        <v>0</v>
      </c>
      <c r="BF400" s="174">
        <f>IF(O400="snížená",K400,0)</f>
        <v>0</v>
      </c>
      <c r="BG400" s="174">
        <f>IF(O400="zákl. přenesená",K400,0)</f>
        <v>0</v>
      </c>
      <c r="BH400" s="174">
        <f>IF(O400="sníž. přenesená",K400,0)</f>
        <v>0</v>
      </c>
      <c r="BI400" s="174">
        <f>IF(O400="nulová",K400,0)</f>
        <v>0</v>
      </c>
      <c r="BJ400" s="17" t="s">
        <v>86</v>
      </c>
      <c r="BK400" s="174">
        <f>ROUND(P400*H400,2)</f>
        <v>0</v>
      </c>
      <c r="BL400" s="17" t="s">
        <v>142</v>
      </c>
      <c r="BM400" s="173" t="s">
        <v>391</v>
      </c>
    </row>
    <row r="401" spans="1:65" s="2" customFormat="1">
      <c r="A401" s="31"/>
      <c r="B401" s="32"/>
      <c r="C401" s="31"/>
      <c r="D401" s="175" t="s">
        <v>144</v>
      </c>
      <c r="E401" s="31"/>
      <c r="F401" s="176" t="s">
        <v>390</v>
      </c>
      <c r="G401" s="31"/>
      <c r="H401" s="31"/>
      <c r="I401" s="95"/>
      <c r="J401" s="95"/>
      <c r="K401" s="31"/>
      <c r="L401" s="31"/>
      <c r="M401" s="32"/>
      <c r="N401" s="177"/>
      <c r="O401" s="178"/>
      <c r="P401" s="56"/>
      <c r="Q401" s="56"/>
      <c r="R401" s="56"/>
      <c r="S401" s="56"/>
      <c r="T401" s="56"/>
      <c r="U401" s="56"/>
      <c r="V401" s="56"/>
      <c r="W401" s="56"/>
      <c r="X401" s="57"/>
      <c r="Y401" s="31"/>
      <c r="Z401" s="31"/>
      <c r="AA401" s="31"/>
      <c r="AB401" s="31"/>
      <c r="AC401" s="31"/>
      <c r="AD401" s="31"/>
      <c r="AE401" s="31"/>
      <c r="AT401" s="17" t="s">
        <v>144</v>
      </c>
      <c r="AU401" s="17" t="s">
        <v>86</v>
      </c>
    </row>
    <row r="402" spans="1:65" s="12" customFormat="1">
      <c r="B402" s="179"/>
      <c r="D402" s="175" t="s">
        <v>145</v>
      </c>
      <c r="E402" s="180" t="s">
        <v>1</v>
      </c>
      <c r="F402" s="181" t="s">
        <v>392</v>
      </c>
      <c r="H402" s="180" t="s">
        <v>1</v>
      </c>
      <c r="I402" s="182"/>
      <c r="J402" s="182"/>
      <c r="M402" s="179"/>
      <c r="N402" s="183"/>
      <c r="O402" s="184"/>
      <c r="P402" s="184"/>
      <c r="Q402" s="184"/>
      <c r="R402" s="184"/>
      <c r="S402" s="184"/>
      <c r="T402" s="184"/>
      <c r="U402" s="184"/>
      <c r="V402" s="184"/>
      <c r="W402" s="184"/>
      <c r="X402" s="185"/>
      <c r="AT402" s="180" t="s">
        <v>145</v>
      </c>
      <c r="AU402" s="180" t="s">
        <v>86</v>
      </c>
      <c r="AV402" s="12" t="s">
        <v>86</v>
      </c>
      <c r="AW402" s="12" t="s">
        <v>4</v>
      </c>
      <c r="AX402" s="12" t="s">
        <v>78</v>
      </c>
      <c r="AY402" s="180" t="s">
        <v>137</v>
      </c>
    </row>
    <row r="403" spans="1:65" s="13" customFormat="1">
      <c r="B403" s="186"/>
      <c r="D403" s="175" t="s">
        <v>145</v>
      </c>
      <c r="E403" s="187" t="s">
        <v>1</v>
      </c>
      <c r="F403" s="188" t="s">
        <v>86</v>
      </c>
      <c r="H403" s="189">
        <v>1</v>
      </c>
      <c r="I403" s="190"/>
      <c r="J403" s="190"/>
      <c r="M403" s="186"/>
      <c r="N403" s="191"/>
      <c r="O403" s="192"/>
      <c r="P403" s="192"/>
      <c r="Q403" s="192"/>
      <c r="R403" s="192"/>
      <c r="S403" s="192"/>
      <c r="T403" s="192"/>
      <c r="U403" s="192"/>
      <c r="V403" s="192"/>
      <c r="W403" s="192"/>
      <c r="X403" s="193"/>
      <c r="AT403" s="187" t="s">
        <v>145</v>
      </c>
      <c r="AU403" s="187" t="s">
        <v>86</v>
      </c>
      <c r="AV403" s="13" t="s">
        <v>88</v>
      </c>
      <c r="AW403" s="13" t="s">
        <v>4</v>
      </c>
      <c r="AX403" s="13" t="s">
        <v>78</v>
      </c>
      <c r="AY403" s="187" t="s">
        <v>137</v>
      </c>
    </row>
    <row r="404" spans="1:65" s="14" customFormat="1">
      <c r="B404" s="194"/>
      <c r="D404" s="175" t="s">
        <v>145</v>
      </c>
      <c r="E404" s="195" t="s">
        <v>1</v>
      </c>
      <c r="F404" s="196" t="s">
        <v>148</v>
      </c>
      <c r="H404" s="197">
        <v>1</v>
      </c>
      <c r="I404" s="198"/>
      <c r="J404" s="198"/>
      <c r="M404" s="194"/>
      <c r="N404" s="199"/>
      <c r="O404" s="200"/>
      <c r="P404" s="200"/>
      <c r="Q404" s="200"/>
      <c r="R404" s="200"/>
      <c r="S404" s="200"/>
      <c r="T404" s="200"/>
      <c r="U404" s="200"/>
      <c r="V404" s="200"/>
      <c r="W404" s="200"/>
      <c r="X404" s="201"/>
      <c r="AT404" s="195" t="s">
        <v>145</v>
      </c>
      <c r="AU404" s="195" t="s">
        <v>86</v>
      </c>
      <c r="AV404" s="14" t="s">
        <v>142</v>
      </c>
      <c r="AW404" s="14" t="s">
        <v>4</v>
      </c>
      <c r="AX404" s="14" t="s">
        <v>86</v>
      </c>
      <c r="AY404" s="195" t="s">
        <v>137</v>
      </c>
    </row>
    <row r="405" spans="1:65" s="2" customFormat="1" ht="16.5" customHeight="1">
      <c r="A405" s="31"/>
      <c r="B405" s="159"/>
      <c r="C405" s="160" t="s">
        <v>393</v>
      </c>
      <c r="D405" s="160" t="s">
        <v>138</v>
      </c>
      <c r="E405" s="161" t="s">
        <v>394</v>
      </c>
      <c r="F405" s="162" t="s">
        <v>395</v>
      </c>
      <c r="G405" s="163" t="s">
        <v>141</v>
      </c>
      <c r="H405" s="164">
        <v>1</v>
      </c>
      <c r="I405" s="165"/>
      <c r="J405" s="165"/>
      <c r="K405" s="166">
        <f>ROUND(P405*H405,2)</f>
        <v>0</v>
      </c>
      <c r="L405" s="167"/>
      <c r="M405" s="32"/>
      <c r="N405" s="168" t="s">
        <v>1</v>
      </c>
      <c r="O405" s="169" t="s">
        <v>41</v>
      </c>
      <c r="P405" s="170">
        <f>I405+J405</f>
        <v>0</v>
      </c>
      <c r="Q405" s="170">
        <f>ROUND(I405*H405,2)</f>
        <v>0</v>
      </c>
      <c r="R405" s="170">
        <f>ROUND(J405*H405,2)</f>
        <v>0</v>
      </c>
      <c r="S405" s="56"/>
      <c r="T405" s="171">
        <f>S405*H405</f>
        <v>0</v>
      </c>
      <c r="U405" s="171">
        <v>0</v>
      </c>
      <c r="V405" s="171">
        <f>U405*H405</f>
        <v>0</v>
      </c>
      <c r="W405" s="171">
        <v>0</v>
      </c>
      <c r="X405" s="172">
        <f>W405*H405</f>
        <v>0</v>
      </c>
      <c r="Y405" s="31"/>
      <c r="Z405" s="31"/>
      <c r="AA405" s="31"/>
      <c r="AB405" s="31"/>
      <c r="AC405" s="31"/>
      <c r="AD405" s="31"/>
      <c r="AE405" s="31"/>
      <c r="AR405" s="173" t="s">
        <v>142</v>
      </c>
      <c r="AT405" s="173" t="s">
        <v>138</v>
      </c>
      <c r="AU405" s="173" t="s">
        <v>86</v>
      </c>
      <c r="AY405" s="17" t="s">
        <v>137</v>
      </c>
      <c r="BE405" s="174">
        <f>IF(O405="základní",K405,0)</f>
        <v>0</v>
      </c>
      <c r="BF405" s="174">
        <f>IF(O405="snížená",K405,0)</f>
        <v>0</v>
      </c>
      <c r="BG405" s="174">
        <f>IF(O405="zákl. přenesená",K405,0)</f>
        <v>0</v>
      </c>
      <c r="BH405" s="174">
        <f>IF(O405="sníž. přenesená",K405,0)</f>
        <v>0</v>
      </c>
      <c r="BI405" s="174">
        <f>IF(O405="nulová",K405,0)</f>
        <v>0</v>
      </c>
      <c r="BJ405" s="17" t="s">
        <v>86</v>
      </c>
      <c r="BK405" s="174">
        <f>ROUND(P405*H405,2)</f>
        <v>0</v>
      </c>
      <c r="BL405" s="17" t="s">
        <v>142</v>
      </c>
      <c r="BM405" s="173" t="s">
        <v>396</v>
      </c>
    </row>
    <row r="406" spans="1:65" s="2" customFormat="1">
      <c r="A406" s="31"/>
      <c r="B406" s="32"/>
      <c r="C406" s="31"/>
      <c r="D406" s="175" t="s">
        <v>144</v>
      </c>
      <c r="E406" s="31"/>
      <c r="F406" s="176" t="s">
        <v>395</v>
      </c>
      <c r="G406" s="31"/>
      <c r="H406" s="31"/>
      <c r="I406" s="95"/>
      <c r="J406" s="95"/>
      <c r="K406" s="31"/>
      <c r="L406" s="31"/>
      <c r="M406" s="32"/>
      <c r="N406" s="177"/>
      <c r="O406" s="178"/>
      <c r="P406" s="56"/>
      <c r="Q406" s="56"/>
      <c r="R406" s="56"/>
      <c r="S406" s="56"/>
      <c r="T406" s="56"/>
      <c r="U406" s="56"/>
      <c r="V406" s="56"/>
      <c r="W406" s="56"/>
      <c r="X406" s="57"/>
      <c r="Y406" s="31"/>
      <c r="Z406" s="31"/>
      <c r="AA406" s="31"/>
      <c r="AB406" s="31"/>
      <c r="AC406" s="31"/>
      <c r="AD406" s="31"/>
      <c r="AE406" s="31"/>
      <c r="AT406" s="17" t="s">
        <v>144</v>
      </c>
      <c r="AU406" s="17" t="s">
        <v>86</v>
      </c>
    </row>
    <row r="407" spans="1:65" s="12" customFormat="1">
      <c r="B407" s="179"/>
      <c r="D407" s="175" t="s">
        <v>145</v>
      </c>
      <c r="E407" s="180" t="s">
        <v>1</v>
      </c>
      <c r="F407" s="181" t="s">
        <v>395</v>
      </c>
      <c r="H407" s="180" t="s">
        <v>1</v>
      </c>
      <c r="I407" s="182"/>
      <c r="J407" s="182"/>
      <c r="M407" s="179"/>
      <c r="N407" s="183"/>
      <c r="O407" s="184"/>
      <c r="P407" s="184"/>
      <c r="Q407" s="184"/>
      <c r="R407" s="184"/>
      <c r="S407" s="184"/>
      <c r="T407" s="184"/>
      <c r="U407" s="184"/>
      <c r="V407" s="184"/>
      <c r="W407" s="184"/>
      <c r="X407" s="185"/>
      <c r="AT407" s="180" t="s">
        <v>145</v>
      </c>
      <c r="AU407" s="180" t="s">
        <v>86</v>
      </c>
      <c r="AV407" s="12" t="s">
        <v>86</v>
      </c>
      <c r="AW407" s="12" t="s">
        <v>4</v>
      </c>
      <c r="AX407" s="12" t="s">
        <v>78</v>
      </c>
      <c r="AY407" s="180" t="s">
        <v>137</v>
      </c>
    </row>
    <row r="408" spans="1:65" s="13" customFormat="1">
      <c r="B408" s="186"/>
      <c r="D408" s="175" t="s">
        <v>145</v>
      </c>
      <c r="E408" s="187" t="s">
        <v>1</v>
      </c>
      <c r="F408" s="188" t="s">
        <v>86</v>
      </c>
      <c r="H408" s="189">
        <v>1</v>
      </c>
      <c r="I408" s="190"/>
      <c r="J408" s="190"/>
      <c r="M408" s="186"/>
      <c r="N408" s="191"/>
      <c r="O408" s="192"/>
      <c r="P408" s="192"/>
      <c r="Q408" s="192"/>
      <c r="R408" s="192"/>
      <c r="S408" s="192"/>
      <c r="T408" s="192"/>
      <c r="U408" s="192"/>
      <c r="V408" s="192"/>
      <c r="W408" s="192"/>
      <c r="X408" s="193"/>
      <c r="AT408" s="187" t="s">
        <v>145</v>
      </c>
      <c r="AU408" s="187" t="s">
        <v>86</v>
      </c>
      <c r="AV408" s="13" t="s">
        <v>88</v>
      </c>
      <c r="AW408" s="13" t="s">
        <v>4</v>
      </c>
      <c r="AX408" s="13" t="s">
        <v>78</v>
      </c>
      <c r="AY408" s="187" t="s">
        <v>137</v>
      </c>
    </row>
    <row r="409" spans="1:65" s="14" customFormat="1">
      <c r="B409" s="194"/>
      <c r="D409" s="175" t="s">
        <v>145</v>
      </c>
      <c r="E409" s="195" t="s">
        <v>1</v>
      </c>
      <c r="F409" s="196" t="s">
        <v>148</v>
      </c>
      <c r="H409" s="197">
        <v>1</v>
      </c>
      <c r="I409" s="198"/>
      <c r="J409" s="198"/>
      <c r="M409" s="194"/>
      <c r="N409" s="199"/>
      <c r="O409" s="200"/>
      <c r="P409" s="200"/>
      <c r="Q409" s="200"/>
      <c r="R409" s="200"/>
      <c r="S409" s="200"/>
      <c r="T409" s="200"/>
      <c r="U409" s="200"/>
      <c r="V409" s="200"/>
      <c r="W409" s="200"/>
      <c r="X409" s="201"/>
      <c r="AT409" s="195" t="s">
        <v>145</v>
      </c>
      <c r="AU409" s="195" t="s">
        <v>86</v>
      </c>
      <c r="AV409" s="14" t="s">
        <v>142</v>
      </c>
      <c r="AW409" s="14" t="s">
        <v>4</v>
      </c>
      <c r="AX409" s="14" t="s">
        <v>86</v>
      </c>
      <c r="AY409" s="195" t="s">
        <v>137</v>
      </c>
    </row>
    <row r="410" spans="1:65" s="2" customFormat="1" ht="16.5" customHeight="1">
      <c r="A410" s="31"/>
      <c r="B410" s="159"/>
      <c r="C410" s="160" t="s">
        <v>238</v>
      </c>
      <c r="D410" s="160" t="s">
        <v>138</v>
      </c>
      <c r="E410" s="161" t="s">
        <v>397</v>
      </c>
      <c r="F410" s="162" t="s">
        <v>398</v>
      </c>
      <c r="G410" s="163" t="s">
        <v>141</v>
      </c>
      <c r="H410" s="164">
        <v>1</v>
      </c>
      <c r="I410" s="165"/>
      <c r="J410" s="165"/>
      <c r="K410" s="166">
        <f>ROUND(P410*H410,2)</f>
        <v>0</v>
      </c>
      <c r="L410" s="167"/>
      <c r="M410" s="32"/>
      <c r="N410" s="168" t="s">
        <v>1</v>
      </c>
      <c r="O410" s="169" t="s">
        <v>41</v>
      </c>
      <c r="P410" s="170">
        <f>I410+J410</f>
        <v>0</v>
      </c>
      <c r="Q410" s="170">
        <f>ROUND(I410*H410,2)</f>
        <v>0</v>
      </c>
      <c r="R410" s="170">
        <f>ROUND(J410*H410,2)</f>
        <v>0</v>
      </c>
      <c r="S410" s="56"/>
      <c r="T410" s="171">
        <f>S410*H410</f>
        <v>0</v>
      </c>
      <c r="U410" s="171">
        <v>0</v>
      </c>
      <c r="V410" s="171">
        <f>U410*H410</f>
        <v>0</v>
      </c>
      <c r="W410" s="171">
        <v>0</v>
      </c>
      <c r="X410" s="172">
        <f>W410*H410</f>
        <v>0</v>
      </c>
      <c r="Y410" s="31"/>
      <c r="Z410" s="31"/>
      <c r="AA410" s="31"/>
      <c r="AB410" s="31"/>
      <c r="AC410" s="31"/>
      <c r="AD410" s="31"/>
      <c r="AE410" s="31"/>
      <c r="AR410" s="173" t="s">
        <v>142</v>
      </c>
      <c r="AT410" s="173" t="s">
        <v>138</v>
      </c>
      <c r="AU410" s="173" t="s">
        <v>86</v>
      </c>
      <c r="AY410" s="17" t="s">
        <v>137</v>
      </c>
      <c r="BE410" s="174">
        <f>IF(O410="základní",K410,0)</f>
        <v>0</v>
      </c>
      <c r="BF410" s="174">
        <f>IF(O410="snížená",K410,0)</f>
        <v>0</v>
      </c>
      <c r="BG410" s="174">
        <f>IF(O410="zákl. přenesená",K410,0)</f>
        <v>0</v>
      </c>
      <c r="BH410" s="174">
        <f>IF(O410="sníž. přenesená",K410,0)</f>
        <v>0</v>
      </c>
      <c r="BI410" s="174">
        <f>IF(O410="nulová",K410,0)</f>
        <v>0</v>
      </c>
      <c r="BJ410" s="17" t="s">
        <v>86</v>
      </c>
      <c r="BK410" s="174">
        <f>ROUND(P410*H410,2)</f>
        <v>0</v>
      </c>
      <c r="BL410" s="17" t="s">
        <v>142</v>
      </c>
      <c r="BM410" s="173" t="s">
        <v>399</v>
      </c>
    </row>
    <row r="411" spans="1:65" s="2" customFormat="1">
      <c r="A411" s="31"/>
      <c r="B411" s="32"/>
      <c r="C411" s="31"/>
      <c r="D411" s="175" t="s">
        <v>144</v>
      </c>
      <c r="E411" s="31"/>
      <c r="F411" s="176" t="s">
        <v>398</v>
      </c>
      <c r="G411" s="31"/>
      <c r="H411" s="31"/>
      <c r="I411" s="95"/>
      <c r="J411" s="95"/>
      <c r="K411" s="31"/>
      <c r="L411" s="31"/>
      <c r="M411" s="32"/>
      <c r="N411" s="177"/>
      <c r="O411" s="178"/>
      <c r="P411" s="56"/>
      <c r="Q411" s="56"/>
      <c r="R411" s="56"/>
      <c r="S411" s="56"/>
      <c r="T411" s="56"/>
      <c r="U411" s="56"/>
      <c r="V411" s="56"/>
      <c r="W411" s="56"/>
      <c r="X411" s="57"/>
      <c r="Y411" s="31"/>
      <c r="Z411" s="31"/>
      <c r="AA411" s="31"/>
      <c r="AB411" s="31"/>
      <c r="AC411" s="31"/>
      <c r="AD411" s="31"/>
      <c r="AE411" s="31"/>
      <c r="AT411" s="17" t="s">
        <v>144</v>
      </c>
      <c r="AU411" s="17" t="s">
        <v>86</v>
      </c>
    </row>
    <row r="412" spans="1:65" s="12" customFormat="1">
      <c r="B412" s="179"/>
      <c r="D412" s="175" t="s">
        <v>145</v>
      </c>
      <c r="E412" s="180" t="s">
        <v>1</v>
      </c>
      <c r="F412" s="181" t="s">
        <v>398</v>
      </c>
      <c r="H412" s="180" t="s">
        <v>1</v>
      </c>
      <c r="I412" s="182"/>
      <c r="J412" s="182"/>
      <c r="M412" s="179"/>
      <c r="N412" s="183"/>
      <c r="O412" s="184"/>
      <c r="P412" s="184"/>
      <c r="Q412" s="184"/>
      <c r="R412" s="184"/>
      <c r="S412" s="184"/>
      <c r="T412" s="184"/>
      <c r="U412" s="184"/>
      <c r="V412" s="184"/>
      <c r="W412" s="184"/>
      <c r="X412" s="185"/>
      <c r="AT412" s="180" t="s">
        <v>145</v>
      </c>
      <c r="AU412" s="180" t="s">
        <v>86</v>
      </c>
      <c r="AV412" s="12" t="s">
        <v>86</v>
      </c>
      <c r="AW412" s="12" t="s">
        <v>4</v>
      </c>
      <c r="AX412" s="12" t="s">
        <v>78</v>
      </c>
      <c r="AY412" s="180" t="s">
        <v>137</v>
      </c>
    </row>
    <row r="413" spans="1:65" s="13" customFormat="1">
      <c r="B413" s="186"/>
      <c r="D413" s="175" t="s">
        <v>145</v>
      </c>
      <c r="E413" s="187" t="s">
        <v>1</v>
      </c>
      <c r="F413" s="188" t="s">
        <v>86</v>
      </c>
      <c r="H413" s="189">
        <v>1</v>
      </c>
      <c r="I413" s="190"/>
      <c r="J413" s="190"/>
      <c r="M413" s="186"/>
      <c r="N413" s="191"/>
      <c r="O413" s="192"/>
      <c r="P413" s="192"/>
      <c r="Q413" s="192"/>
      <c r="R413" s="192"/>
      <c r="S413" s="192"/>
      <c r="T413" s="192"/>
      <c r="U413" s="192"/>
      <c r="V413" s="192"/>
      <c r="W413" s="192"/>
      <c r="X413" s="193"/>
      <c r="AT413" s="187" t="s">
        <v>145</v>
      </c>
      <c r="AU413" s="187" t="s">
        <v>86</v>
      </c>
      <c r="AV413" s="13" t="s">
        <v>88</v>
      </c>
      <c r="AW413" s="13" t="s">
        <v>4</v>
      </c>
      <c r="AX413" s="13" t="s">
        <v>78</v>
      </c>
      <c r="AY413" s="187" t="s">
        <v>137</v>
      </c>
    </row>
    <row r="414" spans="1:65" s="14" customFormat="1">
      <c r="B414" s="194"/>
      <c r="D414" s="175" t="s">
        <v>145</v>
      </c>
      <c r="E414" s="195" t="s">
        <v>1</v>
      </c>
      <c r="F414" s="196" t="s">
        <v>148</v>
      </c>
      <c r="H414" s="197">
        <v>1</v>
      </c>
      <c r="I414" s="198"/>
      <c r="J414" s="198"/>
      <c r="M414" s="194"/>
      <c r="N414" s="199"/>
      <c r="O414" s="200"/>
      <c r="P414" s="200"/>
      <c r="Q414" s="200"/>
      <c r="R414" s="200"/>
      <c r="S414" s="200"/>
      <c r="T414" s="200"/>
      <c r="U414" s="200"/>
      <c r="V414" s="200"/>
      <c r="W414" s="200"/>
      <c r="X414" s="201"/>
      <c r="AT414" s="195" t="s">
        <v>145</v>
      </c>
      <c r="AU414" s="195" t="s">
        <v>86</v>
      </c>
      <c r="AV414" s="14" t="s">
        <v>142</v>
      </c>
      <c r="AW414" s="14" t="s">
        <v>4</v>
      </c>
      <c r="AX414" s="14" t="s">
        <v>86</v>
      </c>
      <c r="AY414" s="195" t="s">
        <v>137</v>
      </c>
    </row>
    <row r="415" spans="1:65" s="2" customFormat="1" ht="16.5" customHeight="1">
      <c r="A415" s="31"/>
      <c r="B415" s="159"/>
      <c r="C415" s="160" t="s">
        <v>400</v>
      </c>
      <c r="D415" s="160" t="s">
        <v>138</v>
      </c>
      <c r="E415" s="161" t="s">
        <v>401</v>
      </c>
      <c r="F415" s="162" t="s">
        <v>402</v>
      </c>
      <c r="G415" s="163" t="s">
        <v>141</v>
      </c>
      <c r="H415" s="164">
        <v>1</v>
      </c>
      <c r="I415" s="165"/>
      <c r="J415" s="165"/>
      <c r="K415" s="166">
        <f>ROUND(P415*H415,2)</f>
        <v>0</v>
      </c>
      <c r="L415" s="167"/>
      <c r="M415" s="32"/>
      <c r="N415" s="168" t="s">
        <v>1</v>
      </c>
      <c r="O415" s="169" t="s">
        <v>41</v>
      </c>
      <c r="P415" s="170">
        <f>I415+J415</f>
        <v>0</v>
      </c>
      <c r="Q415" s="170">
        <f>ROUND(I415*H415,2)</f>
        <v>0</v>
      </c>
      <c r="R415" s="170">
        <f>ROUND(J415*H415,2)</f>
        <v>0</v>
      </c>
      <c r="S415" s="56"/>
      <c r="T415" s="171">
        <f>S415*H415</f>
        <v>0</v>
      </c>
      <c r="U415" s="171">
        <v>0</v>
      </c>
      <c r="V415" s="171">
        <f>U415*H415</f>
        <v>0</v>
      </c>
      <c r="W415" s="171">
        <v>0</v>
      </c>
      <c r="X415" s="172">
        <f>W415*H415</f>
        <v>0</v>
      </c>
      <c r="Y415" s="31"/>
      <c r="Z415" s="31"/>
      <c r="AA415" s="31"/>
      <c r="AB415" s="31"/>
      <c r="AC415" s="31"/>
      <c r="AD415" s="31"/>
      <c r="AE415" s="31"/>
      <c r="AR415" s="173" t="s">
        <v>142</v>
      </c>
      <c r="AT415" s="173" t="s">
        <v>138</v>
      </c>
      <c r="AU415" s="173" t="s">
        <v>86</v>
      </c>
      <c r="AY415" s="17" t="s">
        <v>137</v>
      </c>
      <c r="BE415" s="174">
        <f>IF(O415="základní",K415,0)</f>
        <v>0</v>
      </c>
      <c r="BF415" s="174">
        <f>IF(O415="snížená",K415,0)</f>
        <v>0</v>
      </c>
      <c r="BG415" s="174">
        <f>IF(O415="zákl. přenesená",K415,0)</f>
        <v>0</v>
      </c>
      <c r="BH415" s="174">
        <f>IF(O415="sníž. přenesená",K415,0)</f>
        <v>0</v>
      </c>
      <c r="BI415" s="174">
        <f>IF(O415="nulová",K415,0)</f>
        <v>0</v>
      </c>
      <c r="BJ415" s="17" t="s">
        <v>86</v>
      </c>
      <c r="BK415" s="174">
        <f>ROUND(P415*H415,2)</f>
        <v>0</v>
      </c>
      <c r="BL415" s="17" t="s">
        <v>142</v>
      </c>
      <c r="BM415" s="173" t="s">
        <v>403</v>
      </c>
    </row>
    <row r="416" spans="1:65" s="2" customFormat="1">
      <c r="A416" s="31"/>
      <c r="B416" s="32"/>
      <c r="C416" s="31"/>
      <c r="D416" s="175" t="s">
        <v>144</v>
      </c>
      <c r="E416" s="31"/>
      <c r="F416" s="176" t="s">
        <v>402</v>
      </c>
      <c r="G416" s="31"/>
      <c r="H416" s="31"/>
      <c r="I416" s="95"/>
      <c r="J416" s="95"/>
      <c r="K416" s="31"/>
      <c r="L416" s="31"/>
      <c r="M416" s="32"/>
      <c r="N416" s="177"/>
      <c r="O416" s="178"/>
      <c r="P416" s="56"/>
      <c r="Q416" s="56"/>
      <c r="R416" s="56"/>
      <c r="S416" s="56"/>
      <c r="T416" s="56"/>
      <c r="U416" s="56"/>
      <c r="V416" s="56"/>
      <c r="W416" s="56"/>
      <c r="X416" s="57"/>
      <c r="Y416" s="31"/>
      <c r="Z416" s="31"/>
      <c r="AA416" s="31"/>
      <c r="AB416" s="31"/>
      <c r="AC416" s="31"/>
      <c r="AD416" s="31"/>
      <c r="AE416" s="31"/>
      <c r="AT416" s="17" t="s">
        <v>144</v>
      </c>
      <c r="AU416" s="17" t="s">
        <v>86</v>
      </c>
    </row>
    <row r="417" spans="1:65" s="12" customFormat="1">
      <c r="B417" s="179"/>
      <c r="D417" s="175" t="s">
        <v>145</v>
      </c>
      <c r="E417" s="180" t="s">
        <v>1</v>
      </c>
      <c r="F417" s="181" t="s">
        <v>402</v>
      </c>
      <c r="H417" s="180" t="s">
        <v>1</v>
      </c>
      <c r="I417" s="182"/>
      <c r="J417" s="182"/>
      <c r="M417" s="179"/>
      <c r="N417" s="183"/>
      <c r="O417" s="184"/>
      <c r="P417" s="184"/>
      <c r="Q417" s="184"/>
      <c r="R417" s="184"/>
      <c r="S417" s="184"/>
      <c r="T417" s="184"/>
      <c r="U417" s="184"/>
      <c r="V417" s="184"/>
      <c r="W417" s="184"/>
      <c r="X417" s="185"/>
      <c r="AT417" s="180" t="s">
        <v>145</v>
      </c>
      <c r="AU417" s="180" t="s">
        <v>86</v>
      </c>
      <c r="AV417" s="12" t="s">
        <v>86</v>
      </c>
      <c r="AW417" s="12" t="s">
        <v>4</v>
      </c>
      <c r="AX417" s="12" t="s">
        <v>78</v>
      </c>
      <c r="AY417" s="180" t="s">
        <v>137</v>
      </c>
    </row>
    <row r="418" spans="1:65" s="13" customFormat="1">
      <c r="B418" s="186"/>
      <c r="D418" s="175" t="s">
        <v>145</v>
      </c>
      <c r="E418" s="187" t="s">
        <v>1</v>
      </c>
      <c r="F418" s="188" t="s">
        <v>86</v>
      </c>
      <c r="H418" s="189">
        <v>1</v>
      </c>
      <c r="I418" s="190"/>
      <c r="J418" s="190"/>
      <c r="M418" s="186"/>
      <c r="N418" s="191"/>
      <c r="O418" s="192"/>
      <c r="P418" s="192"/>
      <c r="Q418" s="192"/>
      <c r="R418" s="192"/>
      <c r="S418" s="192"/>
      <c r="T418" s="192"/>
      <c r="U418" s="192"/>
      <c r="V418" s="192"/>
      <c r="W418" s="192"/>
      <c r="X418" s="193"/>
      <c r="AT418" s="187" t="s">
        <v>145</v>
      </c>
      <c r="AU418" s="187" t="s">
        <v>86</v>
      </c>
      <c r="AV418" s="13" t="s">
        <v>88</v>
      </c>
      <c r="AW418" s="13" t="s">
        <v>4</v>
      </c>
      <c r="AX418" s="13" t="s">
        <v>78</v>
      </c>
      <c r="AY418" s="187" t="s">
        <v>137</v>
      </c>
    </row>
    <row r="419" spans="1:65" s="14" customFormat="1">
      <c r="B419" s="194"/>
      <c r="D419" s="175" t="s">
        <v>145</v>
      </c>
      <c r="E419" s="195" t="s">
        <v>1</v>
      </c>
      <c r="F419" s="196" t="s">
        <v>148</v>
      </c>
      <c r="H419" s="197">
        <v>1</v>
      </c>
      <c r="I419" s="198"/>
      <c r="J419" s="198"/>
      <c r="M419" s="194"/>
      <c r="N419" s="199"/>
      <c r="O419" s="200"/>
      <c r="P419" s="200"/>
      <c r="Q419" s="200"/>
      <c r="R419" s="200"/>
      <c r="S419" s="200"/>
      <c r="T419" s="200"/>
      <c r="U419" s="200"/>
      <c r="V419" s="200"/>
      <c r="W419" s="200"/>
      <c r="X419" s="201"/>
      <c r="AT419" s="195" t="s">
        <v>145</v>
      </c>
      <c r="AU419" s="195" t="s">
        <v>86</v>
      </c>
      <c r="AV419" s="14" t="s">
        <v>142</v>
      </c>
      <c r="AW419" s="14" t="s">
        <v>4</v>
      </c>
      <c r="AX419" s="14" t="s">
        <v>86</v>
      </c>
      <c r="AY419" s="195" t="s">
        <v>137</v>
      </c>
    </row>
    <row r="420" spans="1:65" s="2" customFormat="1" ht="16.5" customHeight="1">
      <c r="A420" s="31"/>
      <c r="B420" s="159"/>
      <c r="C420" s="160" t="s">
        <v>242</v>
      </c>
      <c r="D420" s="160" t="s">
        <v>138</v>
      </c>
      <c r="E420" s="161" t="s">
        <v>404</v>
      </c>
      <c r="F420" s="162" t="s">
        <v>405</v>
      </c>
      <c r="G420" s="163" t="s">
        <v>141</v>
      </c>
      <c r="H420" s="164">
        <v>1</v>
      </c>
      <c r="I420" s="165"/>
      <c r="J420" s="165"/>
      <c r="K420" s="166">
        <f>ROUND(P420*H420,2)</f>
        <v>0</v>
      </c>
      <c r="L420" s="167"/>
      <c r="M420" s="32"/>
      <c r="N420" s="168" t="s">
        <v>1</v>
      </c>
      <c r="O420" s="169" t="s">
        <v>41</v>
      </c>
      <c r="P420" s="170">
        <f>I420+J420</f>
        <v>0</v>
      </c>
      <c r="Q420" s="170">
        <f>ROUND(I420*H420,2)</f>
        <v>0</v>
      </c>
      <c r="R420" s="170">
        <f>ROUND(J420*H420,2)</f>
        <v>0</v>
      </c>
      <c r="S420" s="56"/>
      <c r="T420" s="171">
        <f>S420*H420</f>
        <v>0</v>
      </c>
      <c r="U420" s="171">
        <v>0</v>
      </c>
      <c r="V420" s="171">
        <f>U420*H420</f>
        <v>0</v>
      </c>
      <c r="W420" s="171">
        <v>0</v>
      </c>
      <c r="X420" s="172">
        <f>W420*H420</f>
        <v>0</v>
      </c>
      <c r="Y420" s="31"/>
      <c r="Z420" s="31"/>
      <c r="AA420" s="31"/>
      <c r="AB420" s="31"/>
      <c r="AC420" s="31"/>
      <c r="AD420" s="31"/>
      <c r="AE420" s="31"/>
      <c r="AR420" s="173" t="s">
        <v>142</v>
      </c>
      <c r="AT420" s="173" t="s">
        <v>138</v>
      </c>
      <c r="AU420" s="173" t="s">
        <v>86</v>
      </c>
      <c r="AY420" s="17" t="s">
        <v>137</v>
      </c>
      <c r="BE420" s="174">
        <f>IF(O420="základní",K420,0)</f>
        <v>0</v>
      </c>
      <c r="BF420" s="174">
        <f>IF(O420="snížená",K420,0)</f>
        <v>0</v>
      </c>
      <c r="BG420" s="174">
        <f>IF(O420="zákl. přenesená",K420,0)</f>
        <v>0</v>
      </c>
      <c r="BH420" s="174">
        <f>IF(O420="sníž. přenesená",K420,0)</f>
        <v>0</v>
      </c>
      <c r="BI420" s="174">
        <f>IF(O420="nulová",K420,0)</f>
        <v>0</v>
      </c>
      <c r="BJ420" s="17" t="s">
        <v>86</v>
      </c>
      <c r="BK420" s="174">
        <f>ROUND(P420*H420,2)</f>
        <v>0</v>
      </c>
      <c r="BL420" s="17" t="s">
        <v>142</v>
      </c>
      <c r="BM420" s="173" t="s">
        <v>406</v>
      </c>
    </row>
    <row r="421" spans="1:65" s="2" customFormat="1">
      <c r="A421" s="31"/>
      <c r="B421" s="32"/>
      <c r="C421" s="31"/>
      <c r="D421" s="175" t="s">
        <v>144</v>
      </c>
      <c r="E421" s="31"/>
      <c r="F421" s="176" t="s">
        <v>405</v>
      </c>
      <c r="G421" s="31"/>
      <c r="H421" s="31"/>
      <c r="I421" s="95"/>
      <c r="J421" s="95"/>
      <c r="K421" s="31"/>
      <c r="L421" s="31"/>
      <c r="M421" s="32"/>
      <c r="N421" s="177"/>
      <c r="O421" s="178"/>
      <c r="P421" s="56"/>
      <c r="Q421" s="56"/>
      <c r="R421" s="56"/>
      <c r="S421" s="56"/>
      <c r="T421" s="56"/>
      <c r="U421" s="56"/>
      <c r="V421" s="56"/>
      <c r="W421" s="56"/>
      <c r="X421" s="57"/>
      <c r="Y421" s="31"/>
      <c r="Z421" s="31"/>
      <c r="AA421" s="31"/>
      <c r="AB421" s="31"/>
      <c r="AC421" s="31"/>
      <c r="AD421" s="31"/>
      <c r="AE421" s="31"/>
      <c r="AT421" s="17" t="s">
        <v>144</v>
      </c>
      <c r="AU421" s="17" t="s">
        <v>86</v>
      </c>
    </row>
    <row r="422" spans="1:65" s="12" customFormat="1">
      <c r="B422" s="179"/>
      <c r="D422" s="175" t="s">
        <v>145</v>
      </c>
      <c r="E422" s="180" t="s">
        <v>1</v>
      </c>
      <c r="F422" s="181" t="s">
        <v>405</v>
      </c>
      <c r="H422" s="180" t="s">
        <v>1</v>
      </c>
      <c r="I422" s="182"/>
      <c r="J422" s="182"/>
      <c r="M422" s="179"/>
      <c r="N422" s="183"/>
      <c r="O422" s="184"/>
      <c r="P422" s="184"/>
      <c r="Q422" s="184"/>
      <c r="R422" s="184"/>
      <c r="S422" s="184"/>
      <c r="T422" s="184"/>
      <c r="U422" s="184"/>
      <c r="V422" s="184"/>
      <c r="W422" s="184"/>
      <c r="X422" s="185"/>
      <c r="AT422" s="180" t="s">
        <v>145</v>
      </c>
      <c r="AU422" s="180" t="s">
        <v>86</v>
      </c>
      <c r="AV422" s="12" t="s">
        <v>86</v>
      </c>
      <c r="AW422" s="12" t="s">
        <v>4</v>
      </c>
      <c r="AX422" s="12" t="s">
        <v>78</v>
      </c>
      <c r="AY422" s="180" t="s">
        <v>137</v>
      </c>
    </row>
    <row r="423" spans="1:65" s="13" customFormat="1">
      <c r="B423" s="186"/>
      <c r="D423" s="175" t="s">
        <v>145</v>
      </c>
      <c r="E423" s="187" t="s">
        <v>1</v>
      </c>
      <c r="F423" s="188" t="s">
        <v>86</v>
      </c>
      <c r="H423" s="189">
        <v>1</v>
      </c>
      <c r="I423" s="190"/>
      <c r="J423" s="190"/>
      <c r="M423" s="186"/>
      <c r="N423" s="191"/>
      <c r="O423" s="192"/>
      <c r="P423" s="192"/>
      <c r="Q423" s="192"/>
      <c r="R423" s="192"/>
      <c r="S423" s="192"/>
      <c r="T423" s="192"/>
      <c r="U423" s="192"/>
      <c r="V423" s="192"/>
      <c r="W423" s="192"/>
      <c r="X423" s="193"/>
      <c r="AT423" s="187" t="s">
        <v>145</v>
      </c>
      <c r="AU423" s="187" t="s">
        <v>86</v>
      </c>
      <c r="AV423" s="13" t="s">
        <v>88</v>
      </c>
      <c r="AW423" s="13" t="s">
        <v>4</v>
      </c>
      <c r="AX423" s="13" t="s">
        <v>78</v>
      </c>
      <c r="AY423" s="187" t="s">
        <v>137</v>
      </c>
    </row>
    <row r="424" spans="1:65" s="14" customFormat="1">
      <c r="B424" s="194"/>
      <c r="D424" s="175" t="s">
        <v>145</v>
      </c>
      <c r="E424" s="195" t="s">
        <v>1</v>
      </c>
      <c r="F424" s="196" t="s">
        <v>148</v>
      </c>
      <c r="H424" s="197">
        <v>1</v>
      </c>
      <c r="I424" s="198"/>
      <c r="J424" s="198"/>
      <c r="M424" s="194"/>
      <c r="N424" s="202"/>
      <c r="O424" s="203"/>
      <c r="P424" s="203"/>
      <c r="Q424" s="203"/>
      <c r="R424" s="203"/>
      <c r="S424" s="203"/>
      <c r="T424" s="203"/>
      <c r="U424" s="203"/>
      <c r="V424" s="203"/>
      <c r="W424" s="203"/>
      <c r="X424" s="204"/>
      <c r="AT424" s="195" t="s">
        <v>145</v>
      </c>
      <c r="AU424" s="195" t="s">
        <v>86</v>
      </c>
      <c r="AV424" s="14" t="s">
        <v>142</v>
      </c>
      <c r="AW424" s="14" t="s">
        <v>4</v>
      </c>
      <c r="AX424" s="14" t="s">
        <v>86</v>
      </c>
      <c r="AY424" s="195" t="s">
        <v>137</v>
      </c>
    </row>
    <row r="425" spans="1:65" s="2" customFormat="1" ht="6.95" customHeight="1">
      <c r="A425" s="31"/>
      <c r="B425" s="46"/>
      <c r="C425" s="47"/>
      <c r="D425" s="47"/>
      <c r="E425" s="47"/>
      <c r="F425" s="47"/>
      <c r="G425" s="47"/>
      <c r="H425" s="47"/>
      <c r="I425" s="121"/>
      <c r="J425" s="121"/>
      <c r="K425" s="47"/>
      <c r="L425" s="47"/>
      <c r="M425" s="32"/>
      <c r="N425" s="31"/>
      <c r="P425" s="31"/>
      <c r="Q425" s="31"/>
      <c r="R425" s="31"/>
      <c r="S425" s="31"/>
      <c r="T425" s="31"/>
      <c r="U425" s="31"/>
      <c r="V425" s="31"/>
      <c r="W425" s="31"/>
      <c r="X425" s="31"/>
      <c r="Y425" s="31"/>
      <c r="Z425" s="31"/>
      <c r="AA425" s="31"/>
      <c r="AB425" s="31"/>
      <c r="AC425" s="31"/>
      <c r="AD425" s="31"/>
      <c r="AE425" s="31"/>
    </row>
  </sheetData>
  <autoFilter ref="C120:L424"/>
  <mergeCells count="9">
    <mergeCell ref="E87:H87"/>
    <mergeCell ref="E111:H111"/>
    <mergeCell ref="E113:H113"/>
    <mergeCell ref="M2:Z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39"/>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0" width="20.1640625" style="92" customWidth="1"/>
    <col min="11" max="11" width="20.16406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2"/>
      <c r="J2" s="92"/>
      <c r="M2" s="233" t="s">
        <v>6</v>
      </c>
      <c r="N2" s="234"/>
      <c r="O2" s="234"/>
      <c r="P2" s="234"/>
      <c r="Q2" s="234"/>
      <c r="R2" s="234"/>
      <c r="S2" s="234"/>
      <c r="T2" s="234"/>
      <c r="U2" s="234"/>
      <c r="V2" s="234"/>
      <c r="W2" s="234"/>
      <c r="X2" s="234"/>
      <c r="Y2" s="234"/>
      <c r="Z2" s="234"/>
      <c r="AT2" s="17" t="s">
        <v>91</v>
      </c>
    </row>
    <row r="3" spans="1:46" s="1" customFormat="1" ht="6.95" customHeight="1">
      <c r="B3" s="18"/>
      <c r="C3" s="19"/>
      <c r="D3" s="19"/>
      <c r="E3" s="19"/>
      <c r="F3" s="19"/>
      <c r="G3" s="19"/>
      <c r="H3" s="19"/>
      <c r="I3" s="93"/>
      <c r="J3" s="93"/>
      <c r="K3" s="19"/>
      <c r="L3" s="19"/>
      <c r="M3" s="20"/>
      <c r="AT3" s="17" t="s">
        <v>88</v>
      </c>
    </row>
    <row r="4" spans="1:46" s="1" customFormat="1" ht="24.95" customHeight="1">
      <c r="B4" s="20"/>
      <c r="D4" s="21" t="s">
        <v>101</v>
      </c>
      <c r="I4" s="92"/>
      <c r="J4" s="92"/>
      <c r="M4" s="20"/>
      <c r="N4" s="94" t="s">
        <v>11</v>
      </c>
      <c r="AT4" s="17" t="s">
        <v>3</v>
      </c>
    </row>
    <row r="5" spans="1:46" s="1" customFormat="1" ht="6.95" customHeight="1">
      <c r="B5" s="20"/>
      <c r="I5" s="92"/>
      <c r="J5" s="92"/>
      <c r="M5" s="20"/>
    </row>
    <row r="6" spans="1:46" s="1" customFormat="1" ht="12" customHeight="1">
      <c r="B6" s="20"/>
      <c r="D6" s="27" t="s">
        <v>17</v>
      </c>
      <c r="I6" s="92"/>
      <c r="J6" s="92"/>
      <c r="M6" s="20"/>
    </row>
    <row r="7" spans="1:46" s="1" customFormat="1" ht="25.5" customHeight="1">
      <c r="B7" s="20"/>
      <c r="E7" s="257" t="str">
        <f>'Rekapitulace stavby'!K6</f>
        <v>Stavební úpravy a přístavba výtahu, ZŠ Smetanova č.p. 460 Lanškroun  - II Etapa</v>
      </c>
      <c r="F7" s="258"/>
      <c r="G7" s="258"/>
      <c r="H7" s="258"/>
      <c r="I7" s="92"/>
      <c r="J7" s="92"/>
      <c r="M7" s="20"/>
    </row>
    <row r="8" spans="1:46" s="2" customFormat="1" ht="12" customHeight="1">
      <c r="A8" s="31"/>
      <c r="B8" s="32"/>
      <c r="C8" s="31"/>
      <c r="D8" s="27" t="s">
        <v>102</v>
      </c>
      <c r="E8" s="31"/>
      <c r="F8" s="31"/>
      <c r="G8" s="31"/>
      <c r="H8" s="31"/>
      <c r="I8" s="95"/>
      <c r="J8" s="95"/>
      <c r="K8" s="31"/>
      <c r="L8" s="31"/>
      <c r="M8" s="41"/>
      <c r="S8" s="31"/>
      <c r="T8" s="31"/>
      <c r="U8" s="31"/>
      <c r="V8" s="31"/>
      <c r="W8" s="31"/>
      <c r="X8" s="31"/>
      <c r="Y8" s="31"/>
      <c r="Z8" s="31"/>
      <c r="AA8" s="31"/>
      <c r="AB8" s="31"/>
      <c r="AC8" s="31"/>
      <c r="AD8" s="31"/>
      <c r="AE8" s="31"/>
    </row>
    <row r="9" spans="1:46" s="2" customFormat="1" ht="16.5" customHeight="1">
      <c r="A9" s="31"/>
      <c r="B9" s="32"/>
      <c r="C9" s="31"/>
      <c r="D9" s="31"/>
      <c r="E9" s="241" t="s">
        <v>407</v>
      </c>
      <c r="F9" s="256"/>
      <c r="G9" s="256"/>
      <c r="H9" s="256"/>
      <c r="I9" s="95"/>
      <c r="J9" s="95"/>
      <c r="K9" s="31"/>
      <c r="L9" s="31"/>
      <c r="M9" s="41"/>
      <c r="S9" s="31"/>
      <c r="T9" s="31"/>
      <c r="U9" s="31"/>
      <c r="V9" s="31"/>
      <c r="W9" s="31"/>
      <c r="X9" s="31"/>
      <c r="Y9" s="31"/>
      <c r="Z9" s="31"/>
      <c r="AA9" s="31"/>
      <c r="AB9" s="31"/>
      <c r="AC9" s="31"/>
      <c r="AD9" s="31"/>
      <c r="AE9" s="31"/>
    </row>
    <row r="10" spans="1:46" s="2" customFormat="1">
      <c r="A10" s="31"/>
      <c r="B10" s="32"/>
      <c r="C10" s="31"/>
      <c r="D10" s="31"/>
      <c r="E10" s="31"/>
      <c r="F10" s="31"/>
      <c r="G10" s="31"/>
      <c r="H10" s="31"/>
      <c r="I10" s="95"/>
      <c r="J10" s="95"/>
      <c r="K10" s="31"/>
      <c r="L10" s="31"/>
      <c r="M10" s="41"/>
      <c r="S10" s="31"/>
      <c r="T10" s="31"/>
      <c r="U10" s="31"/>
      <c r="V10" s="31"/>
      <c r="W10" s="31"/>
      <c r="X10" s="31"/>
      <c r="Y10" s="31"/>
      <c r="Z10" s="31"/>
      <c r="AA10" s="31"/>
      <c r="AB10" s="31"/>
      <c r="AC10" s="31"/>
      <c r="AD10" s="31"/>
      <c r="AE10" s="31"/>
    </row>
    <row r="11" spans="1:46" s="2" customFormat="1" ht="12" customHeight="1">
      <c r="A11" s="31"/>
      <c r="B11" s="32"/>
      <c r="C11" s="31"/>
      <c r="D11" s="27" t="s">
        <v>19</v>
      </c>
      <c r="E11" s="31"/>
      <c r="F11" s="25" t="s">
        <v>1</v>
      </c>
      <c r="G11" s="31"/>
      <c r="H11" s="31"/>
      <c r="I11" s="96" t="s">
        <v>20</v>
      </c>
      <c r="J11" s="97" t="s">
        <v>1</v>
      </c>
      <c r="K11" s="31"/>
      <c r="L11" s="31"/>
      <c r="M11" s="41"/>
      <c r="S11" s="31"/>
      <c r="T11" s="31"/>
      <c r="U11" s="31"/>
      <c r="V11" s="31"/>
      <c r="W11" s="31"/>
      <c r="X11" s="31"/>
      <c r="Y11" s="31"/>
      <c r="Z11" s="31"/>
      <c r="AA11" s="31"/>
      <c r="AB11" s="31"/>
      <c r="AC11" s="31"/>
      <c r="AD11" s="31"/>
      <c r="AE11" s="31"/>
    </row>
    <row r="12" spans="1:46" s="2" customFormat="1" ht="12" customHeight="1">
      <c r="A12" s="31"/>
      <c r="B12" s="32"/>
      <c r="C12" s="31"/>
      <c r="D12" s="27" t="s">
        <v>21</v>
      </c>
      <c r="E12" s="31"/>
      <c r="F12" s="25" t="s">
        <v>22</v>
      </c>
      <c r="G12" s="31"/>
      <c r="H12" s="31"/>
      <c r="I12" s="96" t="s">
        <v>23</v>
      </c>
      <c r="J12" s="98" t="str">
        <f>'Rekapitulace stavby'!AN8</f>
        <v>31. 7. 2019</v>
      </c>
      <c r="K12" s="31"/>
      <c r="L12" s="31"/>
      <c r="M12" s="41"/>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95"/>
      <c r="J13" s="95"/>
      <c r="K13" s="31"/>
      <c r="L13" s="31"/>
      <c r="M13" s="41"/>
      <c r="S13" s="31"/>
      <c r="T13" s="31"/>
      <c r="U13" s="31"/>
      <c r="V13" s="31"/>
      <c r="W13" s="31"/>
      <c r="X13" s="31"/>
      <c r="Y13" s="31"/>
      <c r="Z13" s="31"/>
      <c r="AA13" s="31"/>
      <c r="AB13" s="31"/>
      <c r="AC13" s="31"/>
      <c r="AD13" s="31"/>
      <c r="AE13" s="31"/>
    </row>
    <row r="14" spans="1:46" s="2" customFormat="1" ht="12" customHeight="1">
      <c r="A14" s="31"/>
      <c r="B14" s="32"/>
      <c r="C14" s="31"/>
      <c r="D14" s="27" t="s">
        <v>25</v>
      </c>
      <c r="E14" s="31"/>
      <c r="F14" s="31"/>
      <c r="G14" s="31"/>
      <c r="H14" s="31"/>
      <c r="I14" s="96" t="s">
        <v>26</v>
      </c>
      <c r="J14" s="97" t="s">
        <v>1</v>
      </c>
      <c r="K14" s="31"/>
      <c r="L14" s="31"/>
      <c r="M14" s="41"/>
      <c r="S14" s="31"/>
      <c r="T14" s="31"/>
      <c r="U14" s="31"/>
      <c r="V14" s="31"/>
      <c r="W14" s="31"/>
      <c r="X14" s="31"/>
      <c r="Y14" s="31"/>
      <c r="Z14" s="31"/>
      <c r="AA14" s="31"/>
      <c r="AB14" s="31"/>
      <c r="AC14" s="31"/>
      <c r="AD14" s="31"/>
      <c r="AE14" s="31"/>
    </row>
    <row r="15" spans="1:46" s="2" customFormat="1" ht="18" customHeight="1">
      <c r="A15" s="31"/>
      <c r="B15" s="32"/>
      <c r="C15" s="31"/>
      <c r="D15" s="31"/>
      <c r="E15" s="25" t="s">
        <v>27</v>
      </c>
      <c r="F15" s="31"/>
      <c r="G15" s="31"/>
      <c r="H15" s="31"/>
      <c r="I15" s="96" t="s">
        <v>28</v>
      </c>
      <c r="J15" s="97" t="s">
        <v>1</v>
      </c>
      <c r="K15" s="31"/>
      <c r="L15" s="31"/>
      <c r="M15" s="41"/>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95"/>
      <c r="J16" s="95"/>
      <c r="K16" s="31"/>
      <c r="L16" s="31"/>
      <c r="M16" s="41"/>
      <c r="S16" s="31"/>
      <c r="T16" s="31"/>
      <c r="U16" s="31"/>
      <c r="V16" s="31"/>
      <c r="W16" s="31"/>
      <c r="X16" s="31"/>
      <c r="Y16" s="31"/>
      <c r="Z16" s="31"/>
      <c r="AA16" s="31"/>
      <c r="AB16" s="31"/>
      <c r="AC16" s="31"/>
      <c r="AD16" s="31"/>
      <c r="AE16" s="31"/>
    </row>
    <row r="17" spans="1:31" s="2" customFormat="1" ht="12" customHeight="1">
      <c r="A17" s="31"/>
      <c r="B17" s="32"/>
      <c r="C17" s="31"/>
      <c r="D17" s="27" t="s">
        <v>29</v>
      </c>
      <c r="E17" s="31"/>
      <c r="F17" s="31"/>
      <c r="G17" s="31"/>
      <c r="H17" s="31"/>
      <c r="I17" s="96" t="s">
        <v>26</v>
      </c>
      <c r="J17" s="28" t="str">
        <f>'Rekapitulace stavby'!AN13</f>
        <v>Vyplň údaj</v>
      </c>
      <c r="K17" s="31"/>
      <c r="L17" s="31"/>
      <c r="M17" s="41"/>
      <c r="S17" s="31"/>
      <c r="T17" s="31"/>
      <c r="U17" s="31"/>
      <c r="V17" s="31"/>
      <c r="W17" s="31"/>
      <c r="X17" s="31"/>
      <c r="Y17" s="31"/>
      <c r="Z17" s="31"/>
      <c r="AA17" s="31"/>
      <c r="AB17" s="31"/>
      <c r="AC17" s="31"/>
      <c r="AD17" s="31"/>
      <c r="AE17" s="31"/>
    </row>
    <row r="18" spans="1:31" s="2" customFormat="1" ht="18" customHeight="1">
      <c r="A18" s="31"/>
      <c r="B18" s="32"/>
      <c r="C18" s="31"/>
      <c r="D18" s="31"/>
      <c r="E18" s="259" t="str">
        <f>'Rekapitulace stavby'!E14</f>
        <v>Vyplň údaj</v>
      </c>
      <c r="F18" s="244"/>
      <c r="G18" s="244"/>
      <c r="H18" s="244"/>
      <c r="I18" s="96" t="s">
        <v>28</v>
      </c>
      <c r="J18" s="28" t="str">
        <f>'Rekapitulace stavby'!AN14</f>
        <v>Vyplň údaj</v>
      </c>
      <c r="K18" s="31"/>
      <c r="L18" s="31"/>
      <c r="M18" s="41"/>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95"/>
      <c r="J19" s="95"/>
      <c r="K19" s="31"/>
      <c r="L19" s="31"/>
      <c r="M19" s="41"/>
      <c r="S19" s="31"/>
      <c r="T19" s="31"/>
      <c r="U19" s="31"/>
      <c r="V19" s="31"/>
      <c r="W19" s="31"/>
      <c r="X19" s="31"/>
      <c r="Y19" s="31"/>
      <c r="Z19" s="31"/>
      <c r="AA19" s="31"/>
      <c r="AB19" s="31"/>
      <c r="AC19" s="31"/>
      <c r="AD19" s="31"/>
      <c r="AE19" s="31"/>
    </row>
    <row r="20" spans="1:31" s="2" customFormat="1" ht="12" customHeight="1">
      <c r="A20" s="31"/>
      <c r="B20" s="32"/>
      <c r="C20" s="31"/>
      <c r="D20" s="27" t="s">
        <v>31</v>
      </c>
      <c r="E20" s="31"/>
      <c r="F20" s="31"/>
      <c r="G20" s="31"/>
      <c r="H20" s="31"/>
      <c r="I20" s="96" t="s">
        <v>26</v>
      </c>
      <c r="J20" s="97" t="s">
        <v>1</v>
      </c>
      <c r="K20" s="31"/>
      <c r="L20" s="31"/>
      <c r="M20" s="41"/>
      <c r="S20" s="31"/>
      <c r="T20" s="31"/>
      <c r="U20" s="31"/>
      <c r="V20" s="31"/>
      <c r="W20" s="31"/>
      <c r="X20" s="31"/>
      <c r="Y20" s="31"/>
      <c r="Z20" s="31"/>
      <c r="AA20" s="31"/>
      <c r="AB20" s="31"/>
      <c r="AC20" s="31"/>
      <c r="AD20" s="31"/>
      <c r="AE20" s="31"/>
    </row>
    <row r="21" spans="1:31" s="2" customFormat="1" ht="18" customHeight="1">
      <c r="A21" s="31"/>
      <c r="B21" s="32"/>
      <c r="C21" s="31"/>
      <c r="D21" s="31"/>
      <c r="E21" s="25" t="s">
        <v>32</v>
      </c>
      <c r="F21" s="31"/>
      <c r="G21" s="31"/>
      <c r="H21" s="31"/>
      <c r="I21" s="96" t="s">
        <v>28</v>
      </c>
      <c r="J21" s="97" t="s">
        <v>1</v>
      </c>
      <c r="K21" s="31"/>
      <c r="L21" s="31"/>
      <c r="M21" s="41"/>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95"/>
      <c r="J22" s="95"/>
      <c r="K22" s="31"/>
      <c r="L22" s="31"/>
      <c r="M22" s="41"/>
      <c r="S22" s="31"/>
      <c r="T22" s="31"/>
      <c r="U22" s="31"/>
      <c r="V22" s="31"/>
      <c r="W22" s="31"/>
      <c r="X22" s="31"/>
      <c r="Y22" s="31"/>
      <c r="Z22" s="31"/>
      <c r="AA22" s="31"/>
      <c r="AB22" s="31"/>
      <c r="AC22" s="31"/>
      <c r="AD22" s="31"/>
      <c r="AE22" s="31"/>
    </row>
    <row r="23" spans="1:31" s="2" customFormat="1" ht="12" customHeight="1">
      <c r="A23" s="31"/>
      <c r="B23" s="32"/>
      <c r="C23" s="31"/>
      <c r="D23" s="27" t="s">
        <v>33</v>
      </c>
      <c r="E23" s="31"/>
      <c r="F23" s="31"/>
      <c r="G23" s="31"/>
      <c r="H23" s="31"/>
      <c r="I23" s="96" t="s">
        <v>26</v>
      </c>
      <c r="J23" s="97" t="s">
        <v>1</v>
      </c>
      <c r="K23" s="31"/>
      <c r="L23" s="31"/>
      <c r="M23" s="41"/>
      <c r="S23" s="31"/>
      <c r="T23" s="31"/>
      <c r="U23" s="31"/>
      <c r="V23" s="31"/>
      <c r="W23" s="31"/>
      <c r="X23" s="31"/>
      <c r="Y23" s="31"/>
      <c r="Z23" s="31"/>
      <c r="AA23" s="31"/>
      <c r="AB23" s="31"/>
      <c r="AC23" s="31"/>
      <c r="AD23" s="31"/>
      <c r="AE23" s="31"/>
    </row>
    <row r="24" spans="1:31" s="2" customFormat="1" ht="18" customHeight="1">
      <c r="A24" s="31"/>
      <c r="B24" s="32"/>
      <c r="C24" s="31"/>
      <c r="D24" s="31"/>
      <c r="E24" s="25" t="s">
        <v>32</v>
      </c>
      <c r="F24" s="31"/>
      <c r="G24" s="31"/>
      <c r="H24" s="31"/>
      <c r="I24" s="96" t="s">
        <v>28</v>
      </c>
      <c r="J24" s="97" t="s">
        <v>1</v>
      </c>
      <c r="K24" s="31"/>
      <c r="L24" s="31"/>
      <c r="M24" s="41"/>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95"/>
      <c r="J25" s="95"/>
      <c r="K25" s="31"/>
      <c r="L25" s="31"/>
      <c r="M25" s="41"/>
      <c r="S25" s="31"/>
      <c r="T25" s="31"/>
      <c r="U25" s="31"/>
      <c r="V25" s="31"/>
      <c r="W25" s="31"/>
      <c r="X25" s="31"/>
      <c r="Y25" s="31"/>
      <c r="Z25" s="31"/>
      <c r="AA25" s="31"/>
      <c r="AB25" s="31"/>
      <c r="AC25" s="31"/>
      <c r="AD25" s="31"/>
      <c r="AE25" s="31"/>
    </row>
    <row r="26" spans="1:31" s="2" customFormat="1" ht="12" customHeight="1">
      <c r="A26" s="31"/>
      <c r="B26" s="32"/>
      <c r="C26" s="31"/>
      <c r="D26" s="27" t="s">
        <v>34</v>
      </c>
      <c r="E26" s="31"/>
      <c r="F26" s="31"/>
      <c r="G26" s="31"/>
      <c r="H26" s="31"/>
      <c r="I26" s="95"/>
      <c r="J26" s="95"/>
      <c r="K26" s="31"/>
      <c r="L26" s="31"/>
      <c r="M26" s="41"/>
      <c r="S26" s="31"/>
      <c r="T26" s="31"/>
      <c r="U26" s="31"/>
      <c r="V26" s="31"/>
      <c r="W26" s="31"/>
      <c r="X26" s="31"/>
      <c r="Y26" s="31"/>
      <c r="Z26" s="31"/>
      <c r="AA26" s="31"/>
      <c r="AB26" s="31"/>
      <c r="AC26" s="31"/>
      <c r="AD26" s="31"/>
      <c r="AE26" s="31"/>
    </row>
    <row r="27" spans="1:31" s="8" customFormat="1" ht="16.5" customHeight="1">
      <c r="A27" s="99"/>
      <c r="B27" s="100"/>
      <c r="C27" s="99"/>
      <c r="D27" s="99"/>
      <c r="E27" s="248" t="s">
        <v>1</v>
      </c>
      <c r="F27" s="248"/>
      <c r="G27" s="248"/>
      <c r="H27" s="248"/>
      <c r="I27" s="101"/>
      <c r="J27" s="101"/>
      <c r="K27" s="99"/>
      <c r="L27" s="99"/>
      <c r="M27" s="102"/>
      <c r="S27" s="99"/>
      <c r="T27" s="99"/>
      <c r="U27" s="99"/>
      <c r="V27" s="99"/>
      <c r="W27" s="99"/>
      <c r="X27" s="99"/>
      <c r="Y27" s="99"/>
      <c r="Z27" s="99"/>
      <c r="AA27" s="99"/>
      <c r="AB27" s="99"/>
      <c r="AC27" s="99"/>
      <c r="AD27" s="99"/>
      <c r="AE27" s="99"/>
    </row>
    <row r="28" spans="1:31" s="2" customFormat="1" ht="6.95" customHeight="1">
      <c r="A28" s="31"/>
      <c r="B28" s="32"/>
      <c r="C28" s="31"/>
      <c r="D28" s="31"/>
      <c r="E28" s="31"/>
      <c r="F28" s="31"/>
      <c r="G28" s="31"/>
      <c r="H28" s="31"/>
      <c r="I28" s="95"/>
      <c r="J28" s="95"/>
      <c r="K28" s="31"/>
      <c r="L28" s="31"/>
      <c r="M28" s="41"/>
      <c r="S28" s="31"/>
      <c r="T28" s="31"/>
      <c r="U28" s="31"/>
      <c r="V28" s="31"/>
      <c r="W28" s="31"/>
      <c r="X28" s="31"/>
      <c r="Y28" s="31"/>
      <c r="Z28" s="31"/>
      <c r="AA28" s="31"/>
      <c r="AB28" s="31"/>
      <c r="AC28" s="31"/>
      <c r="AD28" s="31"/>
      <c r="AE28" s="31"/>
    </row>
    <row r="29" spans="1:31" s="2" customFormat="1" ht="6.95" customHeight="1">
      <c r="A29" s="31"/>
      <c r="B29" s="32"/>
      <c r="C29" s="31"/>
      <c r="D29" s="64"/>
      <c r="E29" s="64"/>
      <c r="F29" s="64"/>
      <c r="G29" s="64"/>
      <c r="H29" s="64"/>
      <c r="I29" s="103"/>
      <c r="J29" s="103"/>
      <c r="K29" s="64"/>
      <c r="L29" s="64"/>
      <c r="M29" s="41"/>
      <c r="S29" s="31"/>
      <c r="T29" s="31"/>
      <c r="U29" s="31"/>
      <c r="V29" s="31"/>
      <c r="W29" s="31"/>
      <c r="X29" s="31"/>
      <c r="Y29" s="31"/>
      <c r="Z29" s="31"/>
      <c r="AA29" s="31"/>
      <c r="AB29" s="31"/>
      <c r="AC29" s="31"/>
      <c r="AD29" s="31"/>
      <c r="AE29" s="31"/>
    </row>
    <row r="30" spans="1:31" s="2" customFormat="1" ht="12.75">
      <c r="A30" s="31"/>
      <c r="B30" s="32"/>
      <c r="C30" s="31"/>
      <c r="D30" s="31"/>
      <c r="E30" s="27" t="s">
        <v>104</v>
      </c>
      <c r="F30" s="31"/>
      <c r="G30" s="31"/>
      <c r="H30" s="31"/>
      <c r="I30" s="95"/>
      <c r="J30" s="95"/>
      <c r="K30" s="104">
        <f>I96</f>
        <v>0</v>
      </c>
      <c r="L30" s="31"/>
      <c r="M30" s="41"/>
      <c r="S30" s="31"/>
      <c r="T30" s="31"/>
      <c r="U30" s="31"/>
      <c r="V30" s="31"/>
      <c r="W30" s="31"/>
      <c r="X30" s="31"/>
      <c r="Y30" s="31"/>
      <c r="Z30" s="31"/>
      <c r="AA30" s="31"/>
      <c r="AB30" s="31"/>
      <c r="AC30" s="31"/>
      <c r="AD30" s="31"/>
      <c r="AE30" s="31"/>
    </row>
    <row r="31" spans="1:31" s="2" customFormat="1" ht="12.75">
      <c r="A31" s="31"/>
      <c r="B31" s="32"/>
      <c r="C31" s="31"/>
      <c r="D31" s="31"/>
      <c r="E31" s="27" t="s">
        <v>105</v>
      </c>
      <c r="F31" s="31"/>
      <c r="G31" s="31"/>
      <c r="H31" s="31"/>
      <c r="I31" s="95"/>
      <c r="J31" s="95"/>
      <c r="K31" s="104">
        <f>J96</f>
        <v>0</v>
      </c>
      <c r="L31" s="31"/>
      <c r="M31" s="41"/>
      <c r="S31" s="31"/>
      <c r="T31" s="31"/>
      <c r="U31" s="31"/>
      <c r="V31" s="31"/>
      <c r="W31" s="31"/>
      <c r="X31" s="31"/>
      <c r="Y31" s="31"/>
      <c r="Z31" s="31"/>
      <c r="AA31" s="31"/>
      <c r="AB31" s="31"/>
      <c r="AC31" s="31"/>
      <c r="AD31" s="31"/>
      <c r="AE31" s="31"/>
    </row>
    <row r="32" spans="1:31" s="2" customFormat="1" ht="25.35" customHeight="1">
      <c r="A32" s="31"/>
      <c r="B32" s="32"/>
      <c r="C32" s="31"/>
      <c r="D32" s="105" t="s">
        <v>36</v>
      </c>
      <c r="E32" s="31"/>
      <c r="F32" s="31"/>
      <c r="G32" s="31"/>
      <c r="H32" s="31"/>
      <c r="I32" s="95"/>
      <c r="J32" s="95"/>
      <c r="K32" s="69">
        <f>ROUND(K122, 2)</f>
        <v>0</v>
      </c>
      <c r="L32" s="31"/>
      <c r="M32" s="41"/>
      <c r="S32" s="31"/>
      <c r="T32" s="31"/>
      <c r="U32" s="31"/>
      <c r="V32" s="31"/>
      <c r="W32" s="31"/>
      <c r="X32" s="31"/>
      <c r="Y32" s="31"/>
      <c r="Z32" s="31"/>
      <c r="AA32" s="31"/>
      <c r="AB32" s="31"/>
      <c r="AC32" s="31"/>
      <c r="AD32" s="31"/>
      <c r="AE32" s="31"/>
    </row>
    <row r="33" spans="1:31" s="2" customFormat="1" ht="6.95" customHeight="1">
      <c r="A33" s="31"/>
      <c r="B33" s="32"/>
      <c r="C33" s="31"/>
      <c r="D33" s="64"/>
      <c r="E33" s="64"/>
      <c r="F33" s="64"/>
      <c r="G33" s="64"/>
      <c r="H33" s="64"/>
      <c r="I33" s="103"/>
      <c r="J33" s="103"/>
      <c r="K33" s="64"/>
      <c r="L33" s="64"/>
      <c r="M33" s="41"/>
      <c r="S33" s="31"/>
      <c r="T33" s="31"/>
      <c r="U33" s="31"/>
      <c r="V33" s="31"/>
      <c r="W33" s="31"/>
      <c r="X33" s="31"/>
      <c r="Y33" s="31"/>
      <c r="Z33" s="31"/>
      <c r="AA33" s="31"/>
      <c r="AB33" s="31"/>
      <c r="AC33" s="31"/>
      <c r="AD33" s="31"/>
      <c r="AE33" s="31"/>
    </row>
    <row r="34" spans="1:31" s="2" customFormat="1" ht="14.45" customHeight="1">
      <c r="A34" s="31"/>
      <c r="B34" s="32"/>
      <c r="C34" s="31"/>
      <c r="D34" s="31"/>
      <c r="E34" s="31"/>
      <c r="F34" s="35" t="s">
        <v>38</v>
      </c>
      <c r="G34" s="31"/>
      <c r="H34" s="31"/>
      <c r="I34" s="106" t="s">
        <v>37</v>
      </c>
      <c r="J34" s="95"/>
      <c r="K34" s="35" t="s">
        <v>39</v>
      </c>
      <c r="L34" s="31"/>
      <c r="M34" s="41"/>
      <c r="S34" s="31"/>
      <c r="T34" s="31"/>
      <c r="U34" s="31"/>
      <c r="V34" s="31"/>
      <c r="W34" s="31"/>
      <c r="X34" s="31"/>
      <c r="Y34" s="31"/>
      <c r="Z34" s="31"/>
      <c r="AA34" s="31"/>
      <c r="AB34" s="31"/>
      <c r="AC34" s="31"/>
      <c r="AD34" s="31"/>
      <c r="AE34" s="31"/>
    </row>
    <row r="35" spans="1:31" s="2" customFormat="1" ht="14.45" customHeight="1">
      <c r="A35" s="31"/>
      <c r="B35" s="32"/>
      <c r="C35" s="31"/>
      <c r="D35" s="107" t="s">
        <v>40</v>
      </c>
      <c r="E35" s="27" t="s">
        <v>41</v>
      </c>
      <c r="F35" s="104">
        <f>ROUND((SUM(BE122:BE438)),  2)</f>
        <v>0</v>
      </c>
      <c r="G35" s="31"/>
      <c r="H35" s="31"/>
      <c r="I35" s="108">
        <v>0.21</v>
      </c>
      <c r="J35" s="95"/>
      <c r="K35" s="104">
        <f>ROUND(((SUM(BE122:BE438))*I35),  2)</f>
        <v>0</v>
      </c>
      <c r="L35" s="31"/>
      <c r="M35" s="41"/>
      <c r="S35" s="31"/>
      <c r="T35" s="31"/>
      <c r="U35" s="31"/>
      <c r="V35" s="31"/>
      <c r="W35" s="31"/>
      <c r="X35" s="31"/>
      <c r="Y35" s="31"/>
      <c r="Z35" s="31"/>
      <c r="AA35" s="31"/>
      <c r="AB35" s="31"/>
      <c r="AC35" s="31"/>
      <c r="AD35" s="31"/>
      <c r="AE35" s="31"/>
    </row>
    <row r="36" spans="1:31" s="2" customFormat="1" ht="14.45" customHeight="1">
      <c r="A36" s="31"/>
      <c r="B36" s="32"/>
      <c r="C36" s="31"/>
      <c r="D36" s="31"/>
      <c r="E36" s="27" t="s">
        <v>42</v>
      </c>
      <c r="F36" s="104">
        <f>ROUND((SUM(BF122:BF438)),  2)</f>
        <v>0</v>
      </c>
      <c r="G36" s="31"/>
      <c r="H36" s="31"/>
      <c r="I36" s="108">
        <v>0.15</v>
      </c>
      <c r="J36" s="95"/>
      <c r="K36" s="104">
        <f>ROUND(((SUM(BF122:BF438))*I36),  2)</f>
        <v>0</v>
      </c>
      <c r="L36" s="31"/>
      <c r="M36" s="41"/>
      <c r="S36" s="31"/>
      <c r="T36" s="31"/>
      <c r="U36" s="31"/>
      <c r="V36" s="31"/>
      <c r="W36" s="31"/>
      <c r="X36" s="31"/>
      <c r="Y36" s="31"/>
      <c r="Z36" s="31"/>
      <c r="AA36" s="31"/>
      <c r="AB36" s="31"/>
      <c r="AC36" s="31"/>
      <c r="AD36" s="31"/>
      <c r="AE36" s="31"/>
    </row>
    <row r="37" spans="1:31" s="2" customFormat="1" ht="14.45" hidden="1" customHeight="1">
      <c r="A37" s="31"/>
      <c r="B37" s="32"/>
      <c r="C37" s="31"/>
      <c r="D37" s="31"/>
      <c r="E37" s="27" t="s">
        <v>43</v>
      </c>
      <c r="F37" s="104">
        <f>ROUND((SUM(BG122:BG438)),  2)</f>
        <v>0</v>
      </c>
      <c r="G37" s="31"/>
      <c r="H37" s="31"/>
      <c r="I37" s="108">
        <v>0.21</v>
      </c>
      <c r="J37" s="95"/>
      <c r="K37" s="104">
        <f>0</f>
        <v>0</v>
      </c>
      <c r="L37" s="31"/>
      <c r="M37" s="41"/>
      <c r="S37" s="31"/>
      <c r="T37" s="31"/>
      <c r="U37" s="31"/>
      <c r="V37" s="31"/>
      <c r="W37" s="31"/>
      <c r="X37" s="31"/>
      <c r="Y37" s="31"/>
      <c r="Z37" s="31"/>
      <c r="AA37" s="31"/>
      <c r="AB37" s="31"/>
      <c r="AC37" s="31"/>
      <c r="AD37" s="31"/>
      <c r="AE37" s="31"/>
    </row>
    <row r="38" spans="1:31" s="2" customFormat="1" ht="14.45" hidden="1" customHeight="1">
      <c r="A38" s="31"/>
      <c r="B38" s="32"/>
      <c r="C38" s="31"/>
      <c r="D38" s="31"/>
      <c r="E38" s="27" t="s">
        <v>44</v>
      </c>
      <c r="F38" s="104">
        <f>ROUND((SUM(BH122:BH438)),  2)</f>
        <v>0</v>
      </c>
      <c r="G38" s="31"/>
      <c r="H38" s="31"/>
      <c r="I38" s="108">
        <v>0.15</v>
      </c>
      <c r="J38" s="95"/>
      <c r="K38" s="104">
        <f>0</f>
        <v>0</v>
      </c>
      <c r="L38" s="31"/>
      <c r="M38" s="41"/>
      <c r="S38" s="31"/>
      <c r="T38" s="31"/>
      <c r="U38" s="31"/>
      <c r="V38" s="31"/>
      <c r="W38" s="31"/>
      <c r="X38" s="31"/>
      <c r="Y38" s="31"/>
      <c r="Z38" s="31"/>
      <c r="AA38" s="31"/>
      <c r="AB38" s="31"/>
      <c r="AC38" s="31"/>
      <c r="AD38" s="31"/>
      <c r="AE38" s="31"/>
    </row>
    <row r="39" spans="1:31" s="2" customFormat="1" ht="14.45" hidden="1" customHeight="1">
      <c r="A39" s="31"/>
      <c r="B39" s="32"/>
      <c r="C39" s="31"/>
      <c r="D39" s="31"/>
      <c r="E39" s="27" t="s">
        <v>45</v>
      </c>
      <c r="F39" s="104">
        <f>ROUND((SUM(BI122:BI438)),  2)</f>
        <v>0</v>
      </c>
      <c r="G39" s="31"/>
      <c r="H39" s="31"/>
      <c r="I39" s="108">
        <v>0</v>
      </c>
      <c r="J39" s="95"/>
      <c r="K39" s="104">
        <f>0</f>
        <v>0</v>
      </c>
      <c r="L39" s="31"/>
      <c r="M39" s="41"/>
      <c r="S39" s="31"/>
      <c r="T39" s="31"/>
      <c r="U39" s="31"/>
      <c r="V39" s="31"/>
      <c r="W39" s="31"/>
      <c r="X39" s="31"/>
      <c r="Y39" s="31"/>
      <c r="Z39" s="31"/>
      <c r="AA39" s="31"/>
      <c r="AB39" s="31"/>
      <c r="AC39" s="31"/>
      <c r="AD39" s="31"/>
      <c r="AE39" s="31"/>
    </row>
    <row r="40" spans="1:31" s="2" customFormat="1" ht="6.95" customHeight="1">
      <c r="A40" s="31"/>
      <c r="B40" s="32"/>
      <c r="C40" s="31"/>
      <c r="D40" s="31"/>
      <c r="E40" s="31"/>
      <c r="F40" s="31"/>
      <c r="G40" s="31"/>
      <c r="H40" s="31"/>
      <c r="I40" s="95"/>
      <c r="J40" s="95"/>
      <c r="K40" s="31"/>
      <c r="L40" s="31"/>
      <c r="M40" s="41"/>
      <c r="S40" s="31"/>
      <c r="T40" s="31"/>
      <c r="U40" s="31"/>
      <c r="V40" s="31"/>
      <c r="W40" s="31"/>
      <c r="X40" s="31"/>
      <c r="Y40" s="31"/>
      <c r="Z40" s="31"/>
      <c r="AA40" s="31"/>
      <c r="AB40" s="31"/>
      <c r="AC40" s="31"/>
      <c r="AD40" s="31"/>
      <c r="AE40" s="31"/>
    </row>
    <row r="41" spans="1:31" s="2" customFormat="1" ht="25.35" customHeight="1">
      <c r="A41" s="31"/>
      <c r="B41" s="32"/>
      <c r="C41" s="109"/>
      <c r="D41" s="110" t="s">
        <v>46</v>
      </c>
      <c r="E41" s="58"/>
      <c r="F41" s="58"/>
      <c r="G41" s="111" t="s">
        <v>47</v>
      </c>
      <c r="H41" s="112" t="s">
        <v>48</v>
      </c>
      <c r="I41" s="113"/>
      <c r="J41" s="113"/>
      <c r="K41" s="114">
        <f>SUM(K32:K39)</f>
        <v>0</v>
      </c>
      <c r="L41" s="115"/>
      <c r="M41" s="41"/>
      <c r="S41" s="31"/>
      <c r="T41" s="31"/>
      <c r="U41" s="31"/>
      <c r="V41" s="31"/>
      <c r="W41" s="31"/>
      <c r="X41" s="31"/>
      <c r="Y41" s="31"/>
      <c r="Z41" s="31"/>
      <c r="AA41" s="31"/>
      <c r="AB41" s="31"/>
      <c r="AC41" s="31"/>
      <c r="AD41" s="31"/>
      <c r="AE41" s="31"/>
    </row>
    <row r="42" spans="1:31" s="2" customFormat="1" ht="14.45" customHeight="1">
      <c r="A42" s="31"/>
      <c r="B42" s="32"/>
      <c r="C42" s="31"/>
      <c r="D42" s="31"/>
      <c r="E42" s="31"/>
      <c r="F42" s="31"/>
      <c r="G42" s="31"/>
      <c r="H42" s="31"/>
      <c r="I42" s="95"/>
      <c r="J42" s="95"/>
      <c r="K42" s="31"/>
      <c r="L42" s="31"/>
      <c r="M42" s="41"/>
      <c r="S42" s="31"/>
      <c r="T42" s="31"/>
      <c r="U42" s="31"/>
      <c r="V42" s="31"/>
      <c r="W42" s="31"/>
      <c r="X42" s="31"/>
      <c r="Y42" s="31"/>
      <c r="Z42" s="31"/>
      <c r="AA42" s="31"/>
      <c r="AB42" s="31"/>
      <c r="AC42" s="31"/>
      <c r="AD42" s="31"/>
      <c r="AE42" s="31"/>
    </row>
    <row r="43" spans="1:31" s="1" customFormat="1" ht="14.45" customHeight="1">
      <c r="B43" s="20"/>
      <c r="I43" s="92"/>
      <c r="J43" s="92"/>
      <c r="M43" s="20"/>
    </row>
    <row r="44" spans="1:31" s="1" customFormat="1" ht="14.45" customHeight="1">
      <c r="B44" s="20"/>
      <c r="I44" s="92"/>
      <c r="J44" s="92"/>
      <c r="M44" s="20"/>
    </row>
    <row r="45" spans="1:31" s="1" customFormat="1" ht="14.45" customHeight="1">
      <c r="B45" s="20"/>
      <c r="I45" s="92"/>
      <c r="J45" s="92"/>
      <c r="M45" s="20"/>
    </row>
    <row r="46" spans="1:31" s="1" customFormat="1" ht="14.45" customHeight="1">
      <c r="B46" s="20"/>
      <c r="I46" s="92"/>
      <c r="J46" s="92"/>
      <c r="M46" s="20"/>
    </row>
    <row r="47" spans="1:31" s="1" customFormat="1" ht="14.45" customHeight="1">
      <c r="B47" s="20"/>
      <c r="I47" s="92"/>
      <c r="J47" s="92"/>
      <c r="M47" s="20"/>
    </row>
    <row r="48" spans="1:31" s="1" customFormat="1" ht="14.45" customHeight="1">
      <c r="B48" s="20"/>
      <c r="I48" s="92"/>
      <c r="J48" s="92"/>
      <c r="M48" s="20"/>
    </row>
    <row r="49" spans="1:31" s="1" customFormat="1" ht="14.45" customHeight="1">
      <c r="B49" s="20"/>
      <c r="I49" s="92"/>
      <c r="J49" s="92"/>
      <c r="M49" s="20"/>
    </row>
    <row r="50" spans="1:31" s="2" customFormat="1" ht="14.45" customHeight="1">
      <c r="B50" s="41"/>
      <c r="D50" s="42" t="s">
        <v>49</v>
      </c>
      <c r="E50" s="43"/>
      <c r="F50" s="43"/>
      <c r="G50" s="42" t="s">
        <v>50</v>
      </c>
      <c r="H50" s="43"/>
      <c r="I50" s="116"/>
      <c r="J50" s="116"/>
      <c r="K50" s="43"/>
      <c r="L50" s="43"/>
      <c r="M50" s="41"/>
    </row>
    <row r="51" spans="1:31">
      <c r="B51" s="20"/>
      <c r="M51" s="20"/>
    </row>
    <row r="52" spans="1:31">
      <c r="B52" s="20"/>
      <c r="M52" s="20"/>
    </row>
    <row r="53" spans="1:31">
      <c r="B53" s="20"/>
      <c r="M53" s="20"/>
    </row>
    <row r="54" spans="1:31">
      <c r="B54" s="20"/>
      <c r="M54" s="20"/>
    </row>
    <row r="55" spans="1:31">
      <c r="B55" s="20"/>
      <c r="M55" s="20"/>
    </row>
    <row r="56" spans="1:31">
      <c r="B56" s="20"/>
      <c r="M56" s="20"/>
    </row>
    <row r="57" spans="1:31">
      <c r="B57" s="20"/>
      <c r="M57" s="20"/>
    </row>
    <row r="58" spans="1:31">
      <c r="B58" s="20"/>
      <c r="M58" s="20"/>
    </row>
    <row r="59" spans="1:31">
      <c r="B59" s="20"/>
      <c r="M59" s="20"/>
    </row>
    <row r="60" spans="1:31">
      <c r="B60" s="20"/>
      <c r="M60" s="20"/>
    </row>
    <row r="61" spans="1:31" s="2" customFormat="1" ht="12.75">
      <c r="A61" s="31"/>
      <c r="B61" s="32"/>
      <c r="C61" s="31"/>
      <c r="D61" s="44" t="s">
        <v>51</v>
      </c>
      <c r="E61" s="34"/>
      <c r="F61" s="117" t="s">
        <v>52</v>
      </c>
      <c r="G61" s="44" t="s">
        <v>51</v>
      </c>
      <c r="H61" s="34"/>
      <c r="I61" s="118"/>
      <c r="J61" s="119" t="s">
        <v>52</v>
      </c>
      <c r="K61" s="34"/>
      <c r="L61" s="34"/>
      <c r="M61" s="41"/>
      <c r="S61" s="31"/>
      <c r="T61" s="31"/>
      <c r="U61" s="31"/>
      <c r="V61" s="31"/>
      <c r="W61" s="31"/>
      <c r="X61" s="31"/>
      <c r="Y61" s="31"/>
      <c r="Z61" s="31"/>
      <c r="AA61" s="31"/>
      <c r="AB61" s="31"/>
      <c r="AC61" s="31"/>
      <c r="AD61" s="31"/>
      <c r="AE61" s="31"/>
    </row>
    <row r="62" spans="1:31">
      <c r="B62" s="20"/>
      <c r="M62" s="20"/>
    </row>
    <row r="63" spans="1:31">
      <c r="B63" s="20"/>
      <c r="M63" s="20"/>
    </row>
    <row r="64" spans="1:31">
      <c r="B64" s="20"/>
      <c r="M64" s="20"/>
    </row>
    <row r="65" spans="1:31" s="2" customFormat="1" ht="12.75">
      <c r="A65" s="31"/>
      <c r="B65" s="32"/>
      <c r="C65" s="31"/>
      <c r="D65" s="42" t="s">
        <v>53</v>
      </c>
      <c r="E65" s="45"/>
      <c r="F65" s="45"/>
      <c r="G65" s="42" t="s">
        <v>54</v>
      </c>
      <c r="H65" s="45"/>
      <c r="I65" s="120"/>
      <c r="J65" s="120"/>
      <c r="K65" s="45"/>
      <c r="L65" s="45"/>
      <c r="M65" s="41"/>
      <c r="S65" s="31"/>
      <c r="T65" s="31"/>
      <c r="U65" s="31"/>
      <c r="V65" s="31"/>
      <c r="W65" s="31"/>
      <c r="X65" s="31"/>
      <c r="Y65" s="31"/>
      <c r="Z65" s="31"/>
      <c r="AA65" s="31"/>
      <c r="AB65" s="31"/>
      <c r="AC65" s="31"/>
      <c r="AD65" s="31"/>
      <c r="AE65" s="31"/>
    </row>
    <row r="66" spans="1:31">
      <c r="B66" s="20"/>
      <c r="M66" s="20"/>
    </row>
    <row r="67" spans="1:31">
      <c r="B67" s="20"/>
      <c r="M67" s="20"/>
    </row>
    <row r="68" spans="1:31">
      <c r="B68" s="20"/>
      <c r="M68" s="20"/>
    </row>
    <row r="69" spans="1:31">
      <c r="B69" s="20"/>
      <c r="M69" s="20"/>
    </row>
    <row r="70" spans="1:31">
      <c r="B70" s="20"/>
      <c r="M70" s="20"/>
    </row>
    <row r="71" spans="1:31">
      <c r="B71" s="20"/>
      <c r="M71" s="20"/>
    </row>
    <row r="72" spans="1:31">
      <c r="B72" s="20"/>
      <c r="M72" s="20"/>
    </row>
    <row r="73" spans="1:31">
      <c r="B73" s="20"/>
      <c r="M73" s="20"/>
    </row>
    <row r="74" spans="1:31">
      <c r="B74" s="20"/>
      <c r="M74" s="20"/>
    </row>
    <row r="75" spans="1:31">
      <c r="B75" s="20"/>
      <c r="M75" s="20"/>
    </row>
    <row r="76" spans="1:31" s="2" customFormat="1" ht="12.75">
      <c r="A76" s="31"/>
      <c r="B76" s="32"/>
      <c r="C76" s="31"/>
      <c r="D76" s="44" t="s">
        <v>51</v>
      </c>
      <c r="E76" s="34"/>
      <c r="F76" s="117" t="s">
        <v>52</v>
      </c>
      <c r="G76" s="44" t="s">
        <v>51</v>
      </c>
      <c r="H76" s="34"/>
      <c r="I76" s="118"/>
      <c r="J76" s="119" t="s">
        <v>52</v>
      </c>
      <c r="K76" s="34"/>
      <c r="L76" s="34"/>
      <c r="M76" s="41"/>
      <c r="S76" s="31"/>
      <c r="T76" s="31"/>
      <c r="U76" s="31"/>
      <c r="V76" s="31"/>
      <c r="W76" s="31"/>
      <c r="X76" s="31"/>
      <c r="Y76" s="31"/>
      <c r="Z76" s="31"/>
      <c r="AA76" s="31"/>
      <c r="AB76" s="31"/>
      <c r="AC76" s="31"/>
      <c r="AD76" s="31"/>
      <c r="AE76" s="31"/>
    </row>
    <row r="77" spans="1:31" s="2" customFormat="1" ht="14.45" customHeight="1">
      <c r="A77" s="31"/>
      <c r="B77" s="46"/>
      <c r="C77" s="47"/>
      <c r="D77" s="47"/>
      <c r="E77" s="47"/>
      <c r="F77" s="47"/>
      <c r="G77" s="47"/>
      <c r="H77" s="47"/>
      <c r="I77" s="121"/>
      <c r="J77" s="121"/>
      <c r="K77" s="47"/>
      <c r="L77" s="47"/>
      <c r="M77" s="41"/>
      <c r="S77" s="31"/>
      <c r="T77" s="31"/>
      <c r="U77" s="31"/>
      <c r="V77" s="31"/>
      <c r="W77" s="31"/>
      <c r="X77" s="31"/>
      <c r="Y77" s="31"/>
      <c r="Z77" s="31"/>
      <c r="AA77" s="31"/>
      <c r="AB77" s="31"/>
      <c r="AC77" s="31"/>
      <c r="AD77" s="31"/>
      <c r="AE77" s="31"/>
    </row>
    <row r="81" spans="1:47" s="2" customFormat="1" ht="6.95" customHeight="1">
      <c r="A81" s="31"/>
      <c r="B81" s="48"/>
      <c r="C81" s="49"/>
      <c r="D81" s="49"/>
      <c r="E81" s="49"/>
      <c r="F81" s="49"/>
      <c r="G81" s="49"/>
      <c r="H81" s="49"/>
      <c r="I81" s="122"/>
      <c r="J81" s="122"/>
      <c r="K81" s="49"/>
      <c r="L81" s="49"/>
      <c r="M81" s="41"/>
      <c r="S81" s="31"/>
      <c r="T81" s="31"/>
      <c r="U81" s="31"/>
      <c r="V81" s="31"/>
      <c r="W81" s="31"/>
      <c r="X81" s="31"/>
      <c r="Y81" s="31"/>
      <c r="Z81" s="31"/>
      <c r="AA81" s="31"/>
      <c r="AB81" s="31"/>
      <c r="AC81" s="31"/>
      <c r="AD81" s="31"/>
      <c r="AE81" s="31"/>
    </row>
    <row r="82" spans="1:47" s="2" customFormat="1" ht="24.95" customHeight="1">
      <c r="A82" s="31"/>
      <c r="B82" s="32"/>
      <c r="C82" s="21" t="s">
        <v>106</v>
      </c>
      <c r="D82" s="31"/>
      <c r="E82" s="31"/>
      <c r="F82" s="31"/>
      <c r="G82" s="31"/>
      <c r="H82" s="31"/>
      <c r="I82" s="95"/>
      <c r="J82" s="95"/>
      <c r="K82" s="31"/>
      <c r="L82" s="31"/>
      <c r="M82" s="41"/>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95"/>
      <c r="J83" s="95"/>
      <c r="K83" s="31"/>
      <c r="L83" s="31"/>
      <c r="M83" s="41"/>
      <c r="S83" s="31"/>
      <c r="T83" s="31"/>
      <c r="U83" s="31"/>
      <c r="V83" s="31"/>
      <c r="W83" s="31"/>
      <c r="X83" s="31"/>
      <c r="Y83" s="31"/>
      <c r="Z83" s="31"/>
      <c r="AA83" s="31"/>
      <c r="AB83" s="31"/>
      <c r="AC83" s="31"/>
      <c r="AD83" s="31"/>
      <c r="AE83" s="31"/>
    </row>
    <row r="84" spans="1:47" s="2" customFormat="1" ht="12" customHeight="1">
      <c r="A84" s="31"/>
      <c r="B84" s="32"/>
      <c r="C84" s="27" t="s">
        <v>17</v>
      </c>
      <c r="D84" s="31"/>
      <c r="E84" s="31"/>
      <c r="F84" s="31"/>
      <c r="G84" s="31"/>
      <c r="H84" s="31"/>
      <c r="I84" s="95"/>
      <c r="J84" s="95"/>
      <c r="K84" s="31"/>
      <c r="L84" s="31"/>
      <c r="M84" s="41"/>
      <c r="S84" s="31"/>
      <c r="T84" s="31"/>
      <c r="U84" s="31"/>
      <c r="V84" s="31"/>
      <c r="W84" s="31"/>
      <c r="X84" s="31"/>
      <c r="Y84" s="31"/>
      <c r="Z84" s="31"/>
      <c r="AA84" s="31"/>
      <c r="AB84" s="31"/>
      <c r="AC84" s="31"/>
      <c r="AD84" s="31"/>
      <c r="AE84" s="31"/>
    </row>
    <row r="85" spans="1:47" s="2" customFormat="1" ht="25.5" customHeight="1">
      <c r="A85" s="31"/>
      <c r="B85" s="32"/>
      <c r="C85" s="31"/>
      <c r="D85" s="31"/>
      <c r="E85" s="257" t="str">
        <f>E7</f>
        <v>Stavební úpravy a přístavba výtahu, ZŠ Smetanova č.p. 460 Lanškroun  - II Etapa</v>
      </c>
      <c r="F85" s="258"/>
      <c r="G85" s="258"/>
      <c r="H85" s="258"/>
      <c r="I85" s="95"/>
      <c r="J85" s="95"/>
      <c r="K85" s="31"/>
      <c r="L85" s="31"/>
      <c r="M85" s="41"/>
      <c r="S85" s="31"/>
      <c r="T85" s="31"/>
      <c r="U85" s="31"/>
      <c r="V85" s="31"/>
      <c r="W85" s="31"/>
      <c r="X85" s="31"/>
      <c r="Y85" s="31"/>
      <c r="Z85" s="31"/>
      <c r="AA85" s="31"/>
      <c r="AB85" s="31"/>
      <c r="AC85" s="31"/>
      <c r="AD85" s="31"/>
      <c r="AE85" s="31"/>
    </row>
    <row r="86" spans="1:47" s="2" customFormat="1" ht="12" customHeight="1">
      <c r="A86" s="31"/>
      <c r="B86" s="32"/>
      <c r="C86" s="27" t="s">
        <v>102</v>
      </c>
      <c r="D86" s="31"/>
      <c r="E86" s="31"/>
      <c r="F86" s="31"/>
      <c r="G86" s="31"/>
      <c r="H86" s="31"/>
      <c r="I86" s="95"/>
      <c r="J86" s="95"/>
      <c r="K86" s="31"/>
      <c r="L86" s="31"/>
      <c r="M86" s="41"/>
      <c r="S86" s="31"/>
      <c r="T86" s="31"/>
      <c r="U86" s="31"/>
      <c r="V86" s="31"/>
      <c r="W86" s="31"/>
      <c r="X86" s="31"/>
      <c r="Y86" s="31"/>
      <c r="Z86" s="31"/>
      <c r="AA86" s="31"/>
      <c r="AB86" s="31"/>
      <c r="AC86" s="31"/>
      <c r="AD86" s="31"/>
      <c r="AE86" s="31"/>
    </row>
    <row r="87" spans="1:47" s="2" customFormat="1" ht="16.5" customHeight="1">
      <c r="A87" s="31"/>
      <c r="B87" s="32"/>
      <c r="C87" s="31"/>
      <c r="D87" s="31"/>
      <c r="E87" s="241" t="str">
        <f>E9</f>
        <v>01b - Siilnoproud - montáž</v>
      </c>
      <c r="F87" s="256"/>
      <c r="G87" s="256"/>
      <c r="H87" s="256"/>
      <c r="I87" s="95"/>
      <c r="J87" s="95"/>
      <c r="K87" s="31"/>
      <c r="L87" s="31"/>
      <c r="M87" s="41"/>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95"/>
      <c r="J88" s="95"/>
      <c r="K88" s="31"/>
      <c r="L88" s="31"/>
      <c r="M88" s="41"/>
      <c r="S88" s="31"/>
      <c r="T88" s="31"/>
      <c r="U88" s="31"/>
      <c r="V88" s="31"/>
      <c r="W88" s="31"/>
      <c r="X88" s="31"/>
      <c r="Y88" s="31"/>
      <c r="Z88" s="31"/>
      <c r="AA88" s="31"/>
      <c r="AB88" s="31"/>
      <c r="AC88" s="31"/>
      <c r="AD88" s="31"/>
      <c r="AE88" s="31"/>
    </row>
    <row r="89" spans="1:47" s="2" customFormat="1" ht="12" customHeight="1">
      <c r="A89" s="31"/>
      <c r="B89" s="32"/>
      <c r="C89" s="27" t="s">
        <v>21</v>
      </c>
      <c r="D89" s="31"/>
      <c r="E89" s="31"/>
      <c r="F89" s="25" t="str">
        <f>F12</f>
        <v>Lanškroun</v>
      </c>
      <c r="G89" s="31"/>
      <c r="H89" s="31"/>
      <c r="I89" s="96" t="s">
        <v>23</v>
      </c>
      <c r="J89" s="98" t="str">
        <f>IF(J12="","",J12)</f>
        <v>31. 7. 2019</v>
      </c>
      <c r="K89" s="31"/>
      <c r="L89" s="31"/>
      <c r="M89" s="41"/>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95"/>
      <c r="J90" s="95"/>
      <c r="K90" s="31"/>
      <c r="L90" s="31"/>
      <c r="M90" s="41"/>
      <c r="S90" s="31"/>
      <c r="T90" s="31"/>
      <c r="U90" s="31"/>
      <c r="V90" s="31"/>
      <c r="W90" s="31"/>
      <c r="X90" s="31"/>
      <c r="Y90" s="31"/>
      <c r="Z90" s="31"/>
      <c r="AA90" s="31"/>
      <c r="AB90" s="31"/>
      <c r="AC90" s="31"/>
      <c r="AD90" s="31"/>
      <c r="AE90" s="31"/>
    </row>
    <row r="91" spans="1:47" s="2" customFormat="1" ht="15.2" customHeight="1">
      <c r="A91" s="31"/>
      <c r="B91" s="32"/>
      <c r="C91" s="27" t="s">
        <v>25</v>
      </c>
      <c r="D91" s="31"/>
      <c r="E91" s="31"/>
      <c r="F91" s="25" t="str">
        <f>E15</f>
        <v>Město Lanškroun</v>
      </c>
      <c r="G91" s="31"/>
      <c r="H91" s="31"/>
      <c r="I91" s="96" t="s">
        <v>31</v>
      </c>
      <c r="J91" s="123" t="str">
        <f>E21</f>
        <v>Petr Kovář</v>
      </c>
      <c r="K91" s="31"/>
      <c r="L91" s="31"/>
      <c r="M91" s="41"/>
      <c r="S91" s="31"/>
      <c r="T91" s="31"/>
      <c r="U91" s="31"/>
      <c r="V91" s="31"/>
      <c r="W91" s="31"/>
      <c r="X91" s="31"/>
      <c r="Y91" s="31"/>
      <c r="Z91" s="31"/>
      <c r="AA91" s="31"/>
      <c r="AB91" s="31"/>
      <c r="AC91" s="31"/>
      <c r="AD91" s="31"/>
      <c r="AE91" s="31"/>
    </row>
    <row r="92" spans="1:47" s="2" customFormat="1" ht="15.2" customHeight="1">
      <c r="A92" s="31"/>
      <c r="B92" s="32"/>
      <c r="C92" s="27" t="s">
        <v>29</v>
      </c>
      <c r="D92" s="31"/>
      <c r="E92" s="31"/>
      <c r="F92" s="25" t="str">
        <f>IF(E18="","",E18)</f>
        <v>Vyplň údaj</v>
      </c>
      <c r="G92" s="31"/>
      <c r="H92" s="31"/>
      <c r="I92" s="96" t="s">
        <v>33</v>
      </c>
      <c r="J92" s="123" t="str">
        <f>E24</f>
        <v>Petr Kovář</v>
      </c>
      <c r="K92" s="31"/>
      <c r="L92" s="31"/>
      <c r="M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95"/>
      <c r="J93" s="95"/>
      <c r="K93" s="31"/>
      <c r="L93" s="31"/>
      <c r="M93" s="41"/>
      <c r="S93" s="31"/>
      <c r="T93" s="31"/>
      <c r="U93" s="31"/>
      <c r="V93" s="31"/>
      <c r="W93" s="31"/>
      <c r="X93" s="31"/>
      <c r="Y93" s="31"/>
      <c r="Z93" s="31"/>
      <c r="AA93" s="31"/>
      <c r="AB93" s="31"/>
      <c r="AC93" s="31"/>
      <c r="AD93" s="31"/>
      <c r="AE93" s="31"/>
    </row>
    <row r="94" spans="1:47" s="2" customFormat="1" ht="29.25" customHeight="1">
      <c r="A94" s="31"/>
      <c r="B94" s="32"/>
      <c r="C94" s="124" t="s">
        <v>107</v>
      </c>
      <c r="D94" s="109"/>
      <c r="E94" s="109"/>
      <c r="F94" s="109"/>
      <c r="G94" s="109"/>
      <c r="H94" s="109"/>
      <c r="I94" s="125" t="s">
        <v>108</v>
      </c>
      <c r="J94" s="125" t="s">
        <v>109</v>
      </c>
      <c r="K94" s="126" t="s">
        <v>110</v>
      </c>
      <c r="L94" s="109"/>
      <c r="M94" s="41"/>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95"/>
      <c r="J95" s="95"/>
      <c r="K95" s="31"/>
      <c r="L95" s="31"/>
      <c r="M95" s="41"/>
      <c r="S95" s="31"/>
      <c r="T95" s="31"/>
      <c r="U95" s="31"/>
      <c r="V95" s="31"/>
      <c r="W95" s="31"/>
      <c r="X95" s="31"/>
      <c r="Y95" s="31"/>
      <c r="Z95" s="31"/>
      <c r="AA95" s="31"/>
      <c r="AB95" s="31"/>
      <c r="AC95" s="31"/>
      <c r="AD95" s="31"/>
      <c r="AE95" s="31"/>
    </row>
    <row r="96" spans="1:47" s="2" customFormat="1" ht="22.9" customHeight="1">
      <c r="A96" s="31"/>
      <c r="B96" s="32"/>
      <c r="C96" s="127" t="s">
        <v>111</v>
      </c>
      <c r="D96" s="31"/>
      <c r="E96" s="31"/>
      <c r="F96" s="31"/>
      <c r="G96" s="31"/>
      <c r="H96" s="31"/>
      <c r="I96" s="128">
        <f>Q122</f>
        <v>0</v>
      </c>
      <c r="J96" s="128">
        <f>R122</f>
        <v>0</v>
      </c>
      <c r="K96" s="69">
        <f>K122</f>
        <v>0</v>
      </c>
      <c r="L96" s="31"/>
      <c r="M96" s="41"/>
      <c r="S96" s="31"/>
      <c r="T96" s="31"/>
      <c r="U96" s="31"/>
      <c r="V96" s="31"/>
      <c r="W96" s="31"/>
      <c r="X96" s="31"/>
      <c r="Y96" s="31"/>
      <c r="Z96" s="31"/>
      <c r="AA96" s="31"/>
      <c r="AB96" s="31"/>
      <c r="AC96" s="31"/>
      <c r="AD96" s="31"/>
      <c r="AE96" s="31"/>
      <c r="AU96" s="17" t="s">
        <v>112</v>
      </c>
    </row>
    <row r="97" spans="1:31" s="9" customFormat="1" ht="24.95" customHeight="1">
      <c r="B97" s="129"/>
      <c r="D97" s="130" t="s">
        <v>408</v>
      </c>
      <c r="E97" s="131"/>
      <c r="F97" s="131"/>
      <c r="G97" s="131"/>
      <c r="H97" s="131"/>
      <c r="I97" s="132">
        <f>Q123</f>
        <v>0</v>
      </c>
      <c r="J97" s="132">
        <f>R123</f>
        <v>0</v>
      </c>
      <c r="K97" s="133">
        <f>K123</f>
        <v>0</v>
      </c>
      <c r="M97" s="129"/>
    </row>
    <row r="98" spans="1:31" s="9" customFormat="1" ht="24.95" customHeight="1">
      <c r="B98" s="129"/>
      <c r="D98" s="130" t="s">
        <v>113</v>
      </c>
      <c r="E98" s="131"/>
      <c r="F98" s="131"/>
      <c r="G98" s="131"/>
      <c r="H98" s="131"/>
      <c r="I98" s="132">
        <f>Q129</f>
        <v>0</v>
      </c>
      <c r="J98" s="132">
        <f>R129</f>
        <v>0</v>
      </c>
      <c r="K98" s="133">
        <f>K129</f>
        <v>0</v>
      </c>
      <c r="M98" s="129"/>
    </row>
    <row r="99" spans="1:31" s="9" customFormat="1" ht="24.95" customHeight="1">
      <c r="B99" s="129"/>
      <c r="D99" s="130" t="s">
        <v>114</v>
      </c>
      <c r="E99" s="131"/>
      <c r="F99" s="131"/>
      <c r="G99" s="131"/>
      <c r="H99" s="131"/>
      <c r="I99" s="132">
        <f>Q196</f>
        <v>0</v>
      </c>
      <c r="J99" s="132">
        <f>R196</f>
        <v>0</v>
      </c>
      <c r="K99" s="133">
        <f>K196</f>
        <v>0</v>
      </c>
      <c r="M99" s="129"/>
    </row>
    <row r="100" spans="1:31" s="9" customFormat="1" ht="24.95" customHeight="1">
      <c r="B100" s="129"/>
      <c r="D100" s="130" t="s">
        <v>115</v>
      </c>
      <c r="E100" s="131"/>
      <c r="F100" s="131"/>
      <c r="G100" s="131"/>
      <c r="H100" s="131"/>
      <c r="I100" s="132">
        <f>Q335</f>
        <v>0</v>
      </c>
      <c r="J100" s="132">
        <f>R335</f>
        <v>0</v>
      </c>
      <c r="K100" s="133">
        <f>K335</f>
        <v>0</v>
      </c>
      <c r="M100" s="129"/>
    </row>
    <row r="101" spans="1:31" s="9" customFormat="1" ht="24.95" customHeight="1">
      <c r="B101" s="129"/>
      <c r="D101" s="130" t="s">
        <v>116</v>
      </c>
      <c r="E101" s="131"/>
      <c r="F101" s="131"/>
      <c r="G101" s="131"/>
      <c r="H101" s="131"/>
      <c r="I101" s="132">
        <f>Q365</f>
        <v>0</v>
      </c>
      <c r="J101" s="132">
        <f>R365</f>
        <v>0</v>
      </c>
      <c r="K101" s="133">
        <f>K365</f>
        <v>0</v>
      </c>
      <c r="M101" s="129"/>
    </row>
    <row r="102" spans="1:31" s="9" customFormat="1" ht="24.95" customHeight="1">
      <c r="B102" s="129"/>
      <c r="D102" s="130" t="s">
        <v>117</v>
      </c>
      <c r="E102" s="131"/>
      <c r="F102" s="131"/>
      <c r="G102" s="131"/>
      <c r="H102" s="131"/>
      <c r="I102" s="132">
        <f>Q397</f>
        <v>0</v>
      </c>
      <c r="J102" s="132">
        <f>R397</f>
        <v>0</v>
      </c>
      <c r="K102" s="133">
        <f>K397</f>
        <v>0</v>
      </c>
      <c r="M102" s="129"/>
    </row>
    <row r="103" spans="1:31" s="2" customFormat="1" ht="21.75" customHeight="1">
      <c r="A103" s="31"/>
      <c r="B103" s="32"/>
      <c r="C103" s="31"/>
      <c r="D103" s="31"/>
      <c r="E103" s="31"/>
      <c r="F103" s="31"/>
      <c r="G103" s="31"/>
      <c r="H103" s="31"/>
      <c r="I103" s="95"/>
      <c r="J103" s="95"/>
      <c r="K103" s="31"/>
      <c r="L103" s="31"/>
      <c r="M103" s="41"/>
      <c r="S103" s="31"/>
      <c r="T103" s="31"/>
      <c r="U103" s="31"/>
      <c r="V103" s="31"/>
      <c r="W103" s="31"/>
      <c r="X103" s="31"/>
      <c r="Y103" s="31"/>
      <c r="Z103" s="31"/>
      <c r="AA103" s="31"/>
      <c r="AB103" s="31"/>
      <c r="AC103" s="31"/>
      <c r="AD103" s="31"/>
      <c r="AE103" s="31"/>
    </row>
    <row r="104" spans="1:31" s="2" customFormat="1" ht="6.95" customHeight="1">
      <c r="A104" s="31"/>
      <c r="B104" s="46"/>
      <c r="C104" s="47"/>
      <c r="D104" s="47"/>
      <c r="E104" s="47"/>
      <c r="F104" s="47"/>
      <c r="G104" s="47"/>
      <c r="H104" s="47"/>
      <c r="I104" s="121"/>
      <c r="J104" s="121"/>
      <c r="K104" s="47"/>
      <c r="L104" s="47"/>
      <c r="M104" s="41"/>
      <c r="S104" s="31"/>
      <c r="T104" s="31"/>
      <c r="U104" s="31"/>
      <c r="V104" s="31"/>
      <c r="W104" s="31"/>
      <c r="X104" s="31"/>
      <c r="Y104" s="31"/>
      <c r="Z104" s="31"/>
      <c r="AA104" s="31"/>
      <c r="AB104" s="31"/>
      <c r="AC104" s="31"/>
      <c r="AD104" s="31"/>
      <c r="AE104" s="31"/>
    </row>
    <row r="108" spans="1:31" s="2" customFormat="1" ht="6.95" customHeight="1">
      <c r="A108" s="31"/>
      <c r="B108" s="48"/>
      <c r="C108" s="49"/>
      <c r="D108" s="49"/>
      <c r="E108" s="49"/>
      <c r="F108" s="49"/>
      <c r="G108" s="49"/>
      <c r="H108" s="49"/>
      <c r="I108" s="122"/>
      <c r="J108" s="122"/>
      <c r="K108" s="49"/>
      <c r="L108" s="49"/>
      <c r="M108" s="41"/>
      <c r="S108" s="31"/>
      <c r="T108" s="31"/>
      <c r="U108" s="31"/>
      <c r="V108" s="31"/>
      <c r="W108" s="31"/>
      <c r="X108" s="31"/>
      <c r="Y108" s="31"/>
      <c r="Z108" s="31"/>
      <c r="AA108" s="31"/>
      <c r="AB108" s="31"/>
      <c r="AC108" s="31"/>
      <c r="AD108" s="31"/>
      <c r="AE108" s="31"/>
    </row>
    <row r="109" spans="1:31" s="2" customFormat="1" ht="24.95" customHeight="1">
      <c r="A109" s="31"/>
      <c r="B109" s="32"/>
      <c r="C109" s="21" t="s">
        <v>118</v>
      </c>
      <c r="D109" s="31"/>
      <c r="E109" s="31"/>
      <c r="F109" s="31"/>
      <c r="G109" s="31"/>
      <c r="H109" s="31"/>
      <c r="I109" s="95"/>
      <c r="J109" s="95"/>
      <c r="K109" s="31"/>
      <c r="L109" s="31"/>
      <c r="M109" s="41"/>
      <c r="S109" s="31"/>
      <c r="T109" s="31"/>
      <c r="U109" s="31"/>
      <c r="V109" s="31"/>
      <c r="W109" s="31"/>
      <c r="X109" s="31"/>
      <c r="Y109" s="31"/>
      <c r="Z109" s="31"/>
      <c r="AA109" s="31"/>
      <c r="AB109" s="31"/>
      <c r="AC109" s="31"/>
      <c r="AD109" s="31"/>
      <c r="AE109" s="31"/>
    </row>
    <row r="110" spans="1:31" s="2" customFormat="1" ht="6.95" customHeight="1">
      <c r="A110" s="31"/>
      <c r="B110" s="32"/>
      <c r="C110" s="31"/>
      <c r="D110" s="31"/>
      <c r="E110" s="31"/>
      <c r="F110" s="31"/>
      <c r="G110" s="31"/>
      <c r="H110" s="31"/>
      <c r="I110" s="95"/>
      <c r="J110" s="95"/>
      <c r="K110" s="31"/>
      <c r="L110" s="31"/>
      <c r="M110" s="41"/>
      <c r="S110" s="31"/>
      <c r="T110" s="31"/>
      <c r="U110" s="31"/>
      <c r="V110" s="31"/>
      <c r="W110" s="31"/>
      <c r="X110" s="31"/>
      <c r="Y110" s="31"/>
      <c r="Z110" s="31"/>
      <c r="AA110" s="31"/>
      <c r="AB110" s="31"/>
      <c r="AC110" s="31"/>
      <c r="AD110" s="31"/>
      <c r="AE110" s="31"/>
    </row>
    <row r="111" spans="1:31" s="2" customFormat="1" ht="12" customHeight="1">
      <c r="A111" s="31"/>
      <c r="B111" s="32"/>
      <c r="C111" s="27" t="s">
        <v>17</v>
      </c>
      <c r="D111" s="31"/>
      <c r="E111" s="31"/>
      <c r="F111" s="31"/>
      <c r="G111" s="31"/>
      <c r="H111" s="31"/>
      <c r="I111" s="95"/>
      <c r="J111" s="95"/>
      <c r="K111" s="31"/>
      <c r="L111" s="31"/>
      <c r="M111" s="41"/>
      <c r="S111" s="31"/>
      <c r="T111" s="31"/>
      <c r="U111" s="31"/>
      <c r="V111" s="31"/>
      <c r="W111" s="31"/>
      <c r="X111" s="31"/>
      <c r="Y111" s="31"/>
      <c r="Z111" s="31"/>
      <c r="AA111" s="31"/>
      <c r="AB111" s="31"/>
      <c r="AC111" s="31"/>
      <c r="AD111" s="31"/>
      <c r="AE111" s="31"/>
    </row>
    <row r="112" spans="1:31" s="2" customFormat="1" ht="25.5" customHeight="1">
      <c r="A112" s="31"/>
      <c r="B112" s="32"/>
      <c r="C112" s="31"/>
      <c r="D112" s="31"/>
      <c r="E112" s="257" t="str">
        <f>E7</f>
        <v>Stavební úpravy a přístavba výtahu, ZŠ Smetanova č.p. 460 Lanškroun  - II Etapa</v>
      </c>
      <c r="F112" s="258"/>
      <c r="G112" s="258"/>
      <c r="H112" s="258"/>
      <c r="I112" s="95"/>
      <c r="J112" s="95"/>
      <c r="K112" s="31"/>
      <c r="L112" s="31"/>
      <c r="M112" s="41"/>
      <c r="S112" s="31"/>
      <c r="T112" s="31"/>
      <c r="U112" s="31"/>
      <c r="V112" s="31"/>
      <c r="W112" s="31"/>
      <c r="X112" s="31"/>
      <c r="Y112" s="31"/>
      <c r="Z112" s="31"/>
      <c r="AA112" s="31"/>
      <c r="AB112" s="31"/>
      <c r="AC112" s="31"/>
      <c r="AD112" s="31"/>
      <c r="AE112" s="31"/>
    </row>
    <row r="113" spans="1:65" s="2" customFormat="1" ht="12" customHeight="1">
      <c r="A113" s="31"/>
      <c r="B113" s="32"/>
      <c r="C113" s="27" t="s">
        <v>102</v>
      </c>
      <c r="D113" s="31"/>
      <c r="E113" s="31"/>
      <c r="F113" s="31"/>
      <c r="G113" s="31"/>
      <c r="H113" s="31"/>
      <c r="I113" s="95"/>
      <c r="J113" s="95"/>
      <c r="K113" s="31"/>
      <c r="L113" s="31"/>
      <c r="M113" s="41"/>
      <c r="S113" s="31"/>
      <c r="T113" s="31"/>
      <c r="U113" s="31"/>
      <c r="V113" s="31"/>
      <c r="W113" s="31"/>
      <c r="X113" s="31"/>
      <c r="Y113" s="31"/>
      <c r="Z113" s="31"/>
      <c r="AA113" s="31"/>
      <c r="AB113" s="31"/>
      <c r="AC113" s="31"/>
      <c r="AD113" s="31"/>
      <c r="AE113" s="31"/>
    </row>
    <row r="114" spans="1:65" s="2" customFormat="1" ht="16.5" customHeight="1">
      <c r="A114" s="31"/>
      <c r="B114" s="32"/>
      <c r="C114" s="31"/>
      <c r="D114" s="31"/>
      <c r="E114" s="241" t="str">
        <f>E9</f>
        <v>01b - Siilnoproud - montáž</v>
      </c>
      <c r="F114" s="256"/>
      <c r="G114" s="256"/>
      <c r="H114" s="256"/>
      <c r="I114" s="95"/>
      <c r="J114" s="95"/>
      <c r="K114" s="31"/>
      <c r="L114" s="31"/>
      <c r="M114" s="41"/>
      <c r="S114" s="31"/>
      <c r="T114" s="31"/>
      <c r="U114" s="31"/>
      <c r="V114" s="31"/>
      <c r="W114" s="31"/>
      <c r="X114" s="31"/>
      <c r="Y114" s="31"/>
      <c r="Z114" s="31"/>
      <c r="AA114" s="31"/>
      <c r="AB114" s="31"/>
      <c r="AC114" s="31"/>
      <c r="AD114" s="31"/>
      <c r="AE114" s="31"/>
    </row>
    <row r="115" spans="1:65" s="2" customFormat="1" ht="6.95" customHeight="1">
      <c r="A115" s="31"/>
      <c r="B115" s="32"/>
      <c r="C115" s="31"/>
      <c r="D115" s="31"/>
      <c r="E115" s="31"/>
      <c r="F115" s="31"/>
      <c r="G115" s="31"/>
      <c r="H115" s="31"/>
      <c r="I115" s="95"/>
      <c r="J115" s="95"/>
      <c r="K115" s="31"/>
      <c r="L115" s="31"/>
      <c r="M115" s="41"/>
      <c r="S115" s="31"/>
      <c r="T115" s="31"/>
      <c r="U115" s="31"/>
      <c r="V115" s="31"/>
      <c r="W115" s="31"/>
      <c r="X115" s="31"/>
      <c r="Y115" s="31"/>
      <c r="Z115" s="31"/>
      <c r="AA115" s="31"/>
      <c r="AB115" s="31"/>
      <c r="AC115" s="31"/>
      <c r="AD115" s="31"/>
      <c r="AE115" s="31"/>
    </row>
    <row r="116" spans="1:65" s="2" customFormat="1" ht="12" customHeight="1">
      <c r="A116" s="31"/>
      <c r="B116" s="32"/>
      <c r="C116" s="27" t="s">
        <v>21</v>
      </c>
      <c r="D116" s="31"/>
      <c r="E116" s="31"/>
      <c r="F116" s="25" t="str">
        <f>F12</f>
        <v>Lanškroun</v>
      </c>
      <c r="G116" s="31"/>
      <c r="H116" s="31"/>
      <c r="I116" s="96" t="s">
        <v>23</v>
      </c>
      <c r="J116" s="98" t="str">
        <f>IF(J12="","",J12)</f>
        <v>31. 7. 2019</v>
      </c>
      <c r="K116" s="31"/>
      <c r="L116" s="31"/>
      <c r="M116" s="41"/>
      <c r="S116" s="31"/>
      <c r="T116" s="31"/>
      <c r="U116" s="31"/>
      <c r="V116" s="31"/>
      <c r="W116" s="31"/>
      <c r="X116" s="31"/>
      <c r="Y116" s="31"/>
      <c r="Z116" s="31"/>
      <c r="AA116" s="31"/>
      <c r="AB116" s="31"/>
      <c r="AC116" s="31"/>
      <c r="AD116" s="31"/>
      <c r="AE116" s="31"/>
    </row>
    <row r="117" spans="1:65" s="2" customFormat="1" ht="6.95" customHeight="1">
      <c r="A117" s="31"/>
      <c r="B117" s="32"/>
      <c r="C117" s="31"/>
      <c r="D117" s="31"/>
      <c r="E117" s="31"/>
      <c r="F117" s="31"/>
      <c r="G117" s="31"/>
      <c r="H117" s="31"/>
      <c r="I117" s="95"/>
      <c r="J117" s="95"/>
      <c r="K117" s="31"/>
      <c r="L117" s="31"/>
      <c r="M117" s="41"/>
      <c r="S117" s="31"/>
      <c r="T117" s="31"/>
      <c r="U117" s="31"/>
      <c r="V117" s="31"/>
      <c r="W117" s="31"/>
      <c r="X117" s="31"/>
      <c r="Y117" s="31"/>
      <c r="Z117" s="31"/>
      <c r="AA117" s="31"/>
      <c r="AB117" s="31"/>
      <c r="AC117" s="31"/>
      <c r="AD117" s="31"/>
      <c r="AE117" s="31"/>
    </row>
    <row r="118" spans="1:65" s="2" customFormat="1" ht="15.2" customHeight="1">
      <c r="A118" s="31"/>
      <c r="B118" s="32"/>
      <c r="C118" s="27" t="s">
        <v>25</v>
      </c>
      <c r="D118" s="31"/>
      <c r="E118" s="31"/>
      <c r="F118" s="25" t="str">
        <f>E15</f>
        <v>Město Lanškroun</v>
      </c>
      <c r="G118" s="31"/>
      <c r="H118" s="31"/>
      <c r="I118" s="96" t="s">
        <v>31</v>
      </c>
      <c r="J118" s="123" t="str">
        <f>E21</f>
        <v>Petr Kovář</v>
      </c>
      <c r="K118" s="31"/>
      <c r="L118" s="31"/>
      <c r="M118" s="41"/>
      <c r="S118" s="31"/>
      <c r="T118" s="31"/>
      <c r="U118" s="31"/>
      <c r="V118" s="31"/>
      <c r="W118" s="31"/>
      <c r="X118" s="31"/>
      <c r="Y118" s="31"/>
      <c r="Z118" s="31"/>
      <c r="AA118" s="31"/>
      <c r="AB118" s="31"/>
      <c r="AC118" s="31"/>
      <c r="AD118" s="31"/>
      <c r="AE118" s="31"/>
    </row>
    <row r="119" spans="1:65" s="2" customFormat="1" ht="15.2" customHeight="1">
      <c r="A119" s="31"/>
      <c r="B119" s="32"/>
      <c r="C119" s="27" t="s">
        <v>29</v>
      </c>
      <c r="D119" s="31"/>
      <c r="E119" s="31"/>
      <c r="F119" s="25" t="str">
        <f>IF(E18="","",E18)</f>
        <v>Vyplň údaj</v>
      </c>
      <c r="G119" s="31"/>
      <c r="H119" s="31"/>
      <c r="I119" s="96" t="s">
        <v>33</v>
      </c>
      <c r="J119" s="123" t="str">
        <f>E24</f>
        <v>Petr Kovář</v>
      </c>
      <c r="K119" s="31"/>
      <c r="L119" s="31"/>
      <c r="M119" s="41"/>
      <c r="S119" s="31"/>
      <c r="T119" s="31"/>
      <c r="U119" s="31"/>
      <c r="V119" s="31"/>
      <c r="W119" s="31"/>
      <c r="X119" s="31"/>
      <c r="Y119" s="31"/>
      <c r="Z119" s="31"/>
      <c r="AA119" s="31"/>
      <c r="AB119" s="31"/>
      <c r="AC119" s="31"/>
      <c r="AD119" s="31"/>
      <c r="AE119" s="31"/>
    </row>
    <row r="120" spans="1:65" s="2" customFormat="1" ht="10.35" customHeight="1">
      <c r="A120" s="31"/>
      <c r="B120" s="32"/>
      <c r="C120" s="31"/>
      <c r="D120" s="31"/>
      <c r="E120" s="31"/>
      <c r="F120" s="31"/>
      <c r="G120" s="31"/>
      <c r="H120" s="31"/>
      <c r="I120" s="95"/>
      <c r="J120" s="95"/>
      <c r="K120" s="31"/>
      <c r="L120" s="31"/>
      <c r="M120" s="41"/>
      <c r="S120" s="31"/>
      <c r="T120" s="31"/>
      <c r="U120" s="31"/>
      <c r="V120" s="31"/>
      <c r="W120" s="31"/>
      <c r="X120" s="31"/>
      <c r="Y120" s="31"/>
      <c r="Z120" s="31"/>
      <c r="AA120" s="31"/>
      <c r="AB120" s="31"/>
      <c r="AC120" s="31"/>
      <c r="AD120" s="31"/>
      <c r="AE120" s="31"/>
    </row>
    <row r="121" spans="1:65" s="10" customFormat="1" ht="29.25" customHeight="1">
      <c r="A121" s="134"/>
      <c r="B121" s="135"/>
      <c r="C121" s="136" t="s">
        <v>119</v>
      </c>
      <c r="D121" s="137" t="s">
        <v>61</v>
      </c>
      <c r="E121" s="137" t="s">
        <v>57</v>
      </c>
      <c r="F121" s="137" t="s">
        <v>58</v>
      </c>
      <c r="G121" s="137" t="s">
        <v>120</v>
      </c>
      <c r="H121" s="137" t="s">
        <v>121</v>
      </c>
      <c r="I121" s="138" t="s">
        <v>122</v>
      </c>
      <c r="J121" s="138" t="s">
        <v>123</v>
      </c>
      <c r="K121" s="139" t="s">
        <v>110</v>
      </c>
      <c r="L121" s="140" t="s">
        <v>124</v>
      </c>
      <c r="M121" s="141"/>
      <c r="N121" s="60" t="s">
        <v>1</v>
      </c>
      <c r="O121" s="61" t="s">
        <v>40</v>
      </c>
      <c r="P121" s="61" t="s">
        <v>125</v>
      </c>
      <c r="Q121" s="61" t="s">
        <v>126</v>
      </c>
      <c r="R121" s="61" t="s">
        <v>127</v>
      </c>
      <c r="S121" s="61" t="s">
        <v>128</v>
      </c>
      <c r="T121" s="61" t="s">
        <v>129</v>
      </c>
      <c r="U121" s="61" t="s">
        <v>130</v>
      </c>
      <c r="V121" s="61" t="s">
        <v>131</v>
      </c>
      <c r="W121" s="61" t="s">
        <v>132</v>
      </c>
      <c r="X121" s="62" t="s">
        <v>133</v>
      </c>
      <c r="Y121" s="134"/>
      <c r="Z121" s="134"/>
      <c r="AA121" s="134"/>
      <c r="AB121" s="134"/>
      <c r="AC121" s="134"/>
      <c r="AD121" s="134"/>
      <c r="AE121" s="134"/>
    </row>
    <row r="122" spans="1:65" s="2" customFormat="1" ht="22.9" customHeight="1">
      <c r="A122" s="31"/>
      <c r="B122" s="32"/>
      <c r="C122" s="67" t="s">
        <v>134</v>
      </c>
      <c r="D122" s="31"/>
      <c r="E122" s="31"/>
      <c r="F122" s="31"/>
      <c r="G122" s="31"/>
      <c r="H122" s="31"/>
      <c r="I122" s="95"/>
      <c r="J122" s="95"/>
      <c r="K122" s="142">
        <f>BK122</f>
        <v>0</v>
      </c>
      <c r="L122" s="31"/>
      <c r="M122" s="32"/>
      <c r="N122" s="63"/>
      <c r="O122" s="54"/>
      <c r="P122" s="64"/>
      <c r="Q122" s="143">
        <f>Q123+Q129+Q196+Q335+Q365+Q397</f>
        <v>0</v>
      </c>
      <c r="R122" s="143">
        <f>R123+R129+R196+R335+R365+R397</f>
        <v>0</v>
      </c>
      <c r="S122" s="64"/>
      <c r="T122" s="144">
        <f>T123+T129+T196+T335+T365+T397</f>
        <v>0</v>
      </c>
      <c r="U122" s="64"/>
      <c r="V122" s="144">
        <f>V123+V129+V196+V335+V365+V397</f>
        <v>0</v>
      </c>
      <c r="W122" s="64"/>
      <c r="X122" s="145">
        <f>X123+X129+X196+X335+X365+X397</f>
        <v>0</v>
      </c>
      <c r="Y122" s="31"/>
      <c r="Z122" s="31"/>
      <c r="AA122" s="31"/>
      <c r="AB122" s="31"/>
      <c r="AC122" s="31"/>
      <c r="AD122" s="31"/>
      <c r="AE122" s="31"/>
      <c r="AT122" s="17" t="s">
        <v>77</v>
      </c>
      <c r="AU122" s="17" t="s">
        <v>112</v>
      </c>
      <c r="BK122" s="146">
        <f>BK123+BK129+BK196+BK335+BK365+BK397</f>
        <v>0</v>
      </c>
    </row>
    <row r="123" spans="1:65" s="11" customFormat="1" ht="25.9" customHeight="1">
      <c r="B123" s="147"/>
      <c r="D123" s="148" t="s">
        <v>77</v>
      </c>
      <c r="E123" s="149" t="s">
        <v>409</v>
      </c>
      <c r="F123" s="149" t="s">
        <v>410</v>
      </c>
      <c r="I123" s="150"/>
      <c r="J123" s="150"/>
      <c r="K123" s="151">
        <f>BK123</f>
        <v>0</v>
      </c>
      <c r="M123" s="147"/>
      <c r="N123" s="152"/>
      <c r="O123" s="153"/>
      <c r="P123" s="153"/>
      <c r="Q123" s="154">
        <f>SUM(Q124:Q128)</f>
        <v>0</v>
      </c>
      <c r="R123" s="154">
        <f>SUM(R124:R128)</f>
        <v>0</v>
      </c>
      <c r="S123" s="153"/>
      <c r="T123" s="155">
        <f>SUM(T124:T128)</f>
        <v>0</v>
      </c>
      <c r="U123" s="153"/>
      <c r="V123" s="155">
        <f>SUM(V124:V128)</f>
        <v>0</v>
      </c>
      <c r="W123" s="153"/>
      <c r="X123" s="156">
        <f>SUM(X124:X128)</f>
        <v>0</v>
      </c>
      <c r="AR123" s="148" t="s">
        <v>86</v>
      </c>
      <c r="AT123" s="157" t="s">
        <v>77</v>
      </c>
      <c r="AU123" s="157" t="s">
        <v>78</v>
      </c>
      <c r="AY123" s="148" t="s">
        <v>137</v>
      </c>
      <c r="BK123" s="158">
        <f>SUM(BK124:BK128)</f>
        <v>0</v>
      </c>
    </row>
    <row r="124" spans="1:65" s="2" customFormat="1" ht="72" customHeight="1">
      <c r="A124" s="31"/>
      <c r="B124" s="159"/>
      <c r="C124" s="160" t="s">
        <v>86</v>
      </c>
      <c r="D124" s="160" t="s">
        <v>138</v>
      </c>
      <c r="E124" s="161" t="s">
        <v>411</v>
      </c>
      <c r="F124" s="162" t="s">
        <v>412</v>
      </c>
      <c r="G124" s="163" t="s">
        <v>141</v>
      </c>
      <c r="H124" s="164">
        <v>1</v>
      </c>
      <c r="I124" s="165"/>
      <c r="J124" s="165"/>
      <c r="K124" s="166">
        <f>ROUND(P124*H124,2)</f>
        <v>0</v>
      </c>
      <c r="L124" s="167"/>
      <c r="M124" s="32"/>
      <c r="N124" s="168" t="s">
        <v>1</v>
      </c>
      <c r="O124" s="169" t="s">
        <v>41</v>
      </c>
      <c r="P124" s="170">
        <f>I124+J124</f>
        <v>0</v>
      </c>
      <c r="Q124" s="170">
        <f>ROUND(I124*H124,2)</f>
        <v>0</v>
      </c>
      <c r="R124" s="170">
        <f>ROUND(J124*H124,2)</f>
        <v>0</v>
      </c>
      <c r="S124" s="56"/>
      <c r="T124" s="171">
        <f>S124*H124</f>
        <v>0</v>
      </c>
      <c r="U124" s="171">
        <v>0</v>
      </c>
      <c r="V124" s="171">
        <f>U124*H124</f>
        <v>0</v>
      </c>
      <c r="W124" s="171">
        <v>0</v>
      </c>
      <c r="X124" s="172">
        <f>W124*H124</f>
        <v>0</v>
      </c>
      <c r="Y124" s="31"/>
      <c r="Z124" s="31"/>
      <c r="AA124" s="31"/>
      <c r="AB124" s="31"/>
      <c r="AC124" s="31"/>
      <c r="AD124" s="31"/>
      <c r="AE124" s="31"/>
      <c r="AR124" s="173" t="s">
        <v>142</v>
      </c>
      <c r="AT124" s="173" t="s">
        <v>138</v>
      </c>
      <c r="AU124" s="173" t="s">
        <v>86</v>
      </c>
      <c r="AY124" s="17" t="s">
        <v>137</v>
      </c>
      <c r="BE124" s="174">
        <f>IF(O124="základní",K124,0)</f>
        <v>0</v>
      </c>
      <c r="BF124" s="174">
        <f>IF(O124="snížená",K124,0)</f>
        <v>0</v>
      </c>
      <c r="BG124" s="174">
        <f>IF(O124="zákl. přenesená",K124,0)</f>
        <v>0</v>
      </c>
      <c r="BH124" s="174">
        <f>IF(O124="sníž. přenesená",K124,0)</f>
        <v>0</v>
      </c>
      <c r="BI124" s="174">
        <f>IF(O124="nulová",K124,0)</f>
        <v>0</v>
      </c>
      <c r="BJ124" s="17" t="s">
        <v>86</v>
      </c>
      <c r="BK124" s="174">
        <f>ROUND(P124*H124,2)</f>
        <v>0</v>
      </c>
      <c r="BL124" s="17" t="s">
        <v>142</v>
      </c>
      <c r="BM124" s="173" t="s">
        <v>169</v>
      </c>
    </row>
    <row r="125" spans="1:65" s="2" customFormat="1" ht="48.75">
      <c r="A125" s="31"/>
      <c r="B125" s="32"/>
      <c r="C125" s="31"/>
      <c r="D125" s="175" t="s">
        <v>144</v>
      </c>
      <c r="E125" s="31"/>
      <c r="F125" s="176" t="s">
        <v>413</v>
      </c>
      <c r="G125" s="31"/>
      <c r="H125" s="31"/>
      <c r="I125" s="95"/>
      <c r="J125" s="95"/>
      <c r="K125" s="31"/>
      <c r="L125" s="31"/>
      <c r="M125" s="32"/>
      <c r="N125" s="177"/>
      <c r="O125" s="178"/>
      <c r="P125" s="56"/>
      <c r="Q125" s="56"/>
      <c r="R125" s="56"/>
      <c r="S125" s="56"/>
      <c r="T125" s="56"/>
      <c r="U125" s="56"/>
      <c r="V125" s="56"/>
      <c r="W125" s="56"/>
      <c r="X125" s="57"/>
      <c r="Y125" s="31"/>
      <c r="Z125" s="31"/>
      <c r="AA125" s="31"/>
      <c r="AB125" s="31"/>
      <c r="AC125" s="31"/>
      <c r="AD125" s="31"/>
      <c r="AE125" s="31"/>
      <c r="AT125" s="17" t="s">
        <v>144</v>
      </c>
      <c r="AU125" s="17" t="s">
        <v>86</v>
      </c>
    </row>
    <row r="126" spans="1:65" s="12" customFormat="1" ht="22.5">
      <c r="B126" s="179"/>
      <c r="D126" s="175" t="s">
        <v>145</v>
      </c>
      <c r="E126" s="180" t="s">
        <v>1</v>
      </c>
      <c r="F126" s="181" t="s">
        <v>414</v>
      </c>
      <c r="H126" s="180" t="s">
        <v>1</v>
      </c>
      <c r="I126" s="182"/>
      <c r="J126" s="182"/>
      <c r="M126" s="179"/>
      <c r="N126" s="183"/>
      <c r="O126" s="184"/>
      <c r="P126" s="184"/>
      <c r="Q126" s="184"/>
      <c r="R126" s="184"/>
      <c r="S126" s="184"/>
      <c r="T126" s="184"/>
      <c r="U126" s="184"/>
      <c r="V126" s="184"/>
      <c r="W126" s="184"/>
      <c r="X126" s="185"/>
      <c r="AT126" s="180" t="s">
        <v>145</v>
      </c>
      <c r="AU126" s="180" t="s">
        <v>86</v>
      </c>
      <c r="AV126" s="12" t="s">
        <v>86</v>
      </c>
      <c r="AW126" s="12" t="s">
        <v>4</v>
      </c>
      <c r="AX126" s="12" t="s">
        <v>78</v>
      </c>
      <c r="AY126" s="180" t="s">
        <v>137</v>
      </c>
    </row>
    <row r="127" spans="1:65" s="13" customFormat="1">
      <c r="B127" s="186"/>
      <c r="D127" s="175" t="s">
        <v>145</v>
      </c>
      <c r="E127" s="187" t="s">
        <v>1</v>
      </c>
      <c r="F127" s="188" t="s">
        <v>86</v>
      </c>
      <c r="H127" s="189">
        <v>1</v>
      </c>
      <c r="I127" s="190"/>
      <c r="J127" s="190"/>
      <c r="M127" s="186"/>
      <c r="N127" s="191"/>
      <c r="O127" s="192"/>
      <c r="P127" s="192"/>
      <c r="Q127" s="192"/>
      <c r="R127" s="192"/>
      <c r="S127" s="192"/>
      <c r="T127" s="192"/>
      <c r="U127" s="192"/>
      <c r="V127" s="192"/>
      <c r="W127" s="192"/>
      <c r="X127" s="193"/>
      <c r="AT127" s="187" t="s">
        <v>145</v>
      </c>
      <c r="AU127" s="187" t="s">
        <v>86</v>
      </c>
      <c r="AV127" s="13" t="s">
        <v>88</v>
      </c>
      <c r="AW127" s="13" t="s">
        <v>4</v>
      </c>
      <c r="AX127" s="13" t="s">
        <v>78</v>
      </c>
      <c r="AY127" s="187" t="s">
        <v>137</v>
      </c>
    </row>
    <row r="128" spans="1:65" s="14" customFormat="1">
      <c r="B128" s="194"/>
      <c r="D128" s="175" t="s">
        <v>145</v>
      </c>
      <c r="E128" s="195" t="s">
        <v>1</v>
      </c>
      <c r="F128" s="196" t="s">
        <v>148</v>
      </c>
      <c r="H128" s="197">
        <v>1</v>
      </c>
      <c r="I128" s="198"/>
      <c r="J128" s="198"/>
      <c r="M128" s="194"/>
      <c r="N128" s="199"/>
      <c r="O128" s="200"/>
      <c r="P128" s="200"/>
      <c r="Q128" s="200"/>
      <c r="R128" s="200"/>
      <c r="S128" s="200"/>
      <c r="T128" s="200"/>
      <c r="U128" s="200"/>
      <c r="V128" s="200"/>
      <c r="W128" s="200"/>
      <c r="X128" s="201"/>
      <c r="AT128" s="195" t="s">
        <v>145</v>
      </c>
      <c r="AU128" s="195" t="s">
        <v>86</v>
      </c>
      <c r="AV128" s="14" t="s">
        <v>142</v>
      </c>
      <c r="AW128" s="14" t="s">
        <v>4</v>
      </c>
      <c r="AX128" s="14" t="s">
        <v>86</v>
      </c>
      <c r="AY128" s="195" t="s">
        <v>137</v>
      </c>
    </row>
    <row r="129" spans="1:65" s="11" customFormat="1" ht="25.9" customHeight="1">
      <c r="B129" s="147"/>
      <c r="D129" s="148" t="s">
        <v>77</v>
      </c>
      <c r="E129" s="149" t="s">
        <v>135</v>
      </c>
      <c r="F129" s="149" t="s">
        <v>136</v>
      </c>
      <c r="I129" s="150"/>
      <c r="J129" s="150"/>
      <c r="K129" s="151">
        <f>BK129</f>
        <v>0</v>
      </c>
      <c r="M129" s="147"/>
      <c r="N129" s="152"/>
      <c r="O129" s="153"/>
      <c r="P129" s="153"/>
      <c r="Q129" s="154">
        <f>SUM(Q130:Q195)</f>
        <v>0</v>
      </c>
      <c r="R129" s="154">
        <f>SUM(R130:R195)</f>
        <v>0</v>
      </c>
      <c r="S129" s="153"/>
      <c r="T129" s="155">
        <f>SUM(T130:T195)</f>
        <v>0</v>
      </c>
      <c r="U129" s="153"/>
      <c r="V129" s="155">
        <f>SUM(V130:V195)</f>
        <v>0</v>
      </c>
      <c r="W129" s="153"/>
      <c r="X129" s="156">
        <f>SUM(X130:X195)</f>
        <v>0</v>
      </c>
      <c r="AR129" s="148" t="s">
        <v>86</v>
      </c>
      <c r="AT129" s="157" t="s">
        <v>77</v>
      </c>
      <c r="AU129" s="157" t="s">
        <v>78</v>
      </c>
      <c r="AY129" s="148" t="s">
        <v>137</v>
      </c>
      <c r="BK129" s="158">
        <f>SUM(BK130:BK195)</f>
        <v>0</v>
      </c>
    </row>
    <row r="130" spans="1:65" s="2" customFormat="1" ht="16.5" customHeight="1">
      <c r="A130" s="31"/>
      <c r="B130" s="159"/>
      <c r="C130" s="160" t="s">
        <v>88</v>
      </c>
      <c r="D130" s="160" t="s">
        <v>138</v>
      </c>
      <c r="E130" s="161" t="s">
        <v>415</v>
      </c>
      <c r="F130" s="162" t="s">
        <v>140</v>
      </c>
      <c r="G130" s="163" t="s">
        <v>141</v>
      </c>
      <c r="H130" s="164">
        <v>9</v>
      </c>
      <c r="I130" s="165"/>
      <c r="J130" s="165"/>
      <c r="K130" s="166">
        <f>ROUND(P130*H130,2)</f>
        <v>0</v>
      </c>
      <c r="L130" s="167"/>
      <c r="M130" s="32"/>
      <c r="N130" s="168" t="s">
        <v>1</v>
      </c>
      <c r="O130" s="169" t="s">
        <v>41</v>
      </c>
      <c r="P130" s="170">
        <f>I130+J130</f>
        <v>0</v>
      </c>
      <c r="Q130" s="170">
        <f>ROUND(I130*H130,2)</f>
        <v>0</v>
      </c>
      <c r="R130" s="170">
        <f>ROUND(J130*H130,2)</f>
        <v>0</v>
      </c>
      <c r="S130" s="56"/>
      <c r="T130" s="171">
        <f>S130*H130</f>
        <v>0</v>
      </c>
      <c r="U130" s="171">
        <v>0</v>
      </c>
      <c r="V130" s="171">
        <f>U130*H130</f>
        <v>0</v>
      </c>
      <c r="W130" s="171">
        <v>0</v>
      </c>
      <c r="X130" s="172">
        <f>W130*H130</f>
        <v>0</v>
      </c>
      <c r="Y130" s="31"/>
      <c r="Z130" s="31"/>
      <c r="AA130" s="31"/>
      <c r="AB130" s="31"/>
      <c r="AC130" s="31"/>
      <c r="AD130" s="31"/>
      <c r="AE130" s="31"/>
      <c r="AR130" s="173" t="s">
        <v>142</v>
      </c>
      <c r="AT130" s="173" t="s">
        <v>138</v>
      </c>
      <c r="AU130" s="173" t="s">
        <v>86</v>
      </c>
      <c r="AY130" s="17" t="s">
        <v>137</v>
      </c>
      <c r="BE130" s="174">
        <f>IF(O130="základní",K130,0)</f>
        <v>0</v>
      </c>
      <c r="BF130" s="174">
        <f>IF(O130="snížená",K130,0)</f>
        <v>0</v>
      </c>
      <c r="BG130" s="174">
        <f>IF(O130="zákl. přenesená",K130,0)</f>
        <v>0</v>
      </c>
      <c r="BH130" s="174">
        <f>IF(O130="sníž. přenesená",K130,0)</f>
        <v>0</v>
      </c>
      <c r="BI130" s="174">
        <f>IF(O130="nulová",K130,0)</f>
        <v>0</v>
      </c>
      <c r="BJ130" s="17" t="s">
        <v>86</v>
      </c>
      <c r="BK130" s="174">
        <f>ROUND(P130*H130,2)</f>
        <v>0</v>
      </c>
      <c r="BL130" s="17" t="s">
        <v>142</v>
      </c>
      <c r="BM130" s="173" t="s">
        <v>143</v>
      </c>
    </row>
    <row r="131" spans="1:65" s="2" customFormat="1">
      <c r="A131" s="31"/>
      <c r="B131" s="32"/>
      <c r="C131" s="31"/>
      <c r="D131" s="175" t="s">
        <v>144</v>
      </c>
      <c r="E131" s="31"/>
      <c r="F131" s="176" t="s">
        <v>140</v>
      </c>
      <c r="G131" s="31"/>
      <c r="H131" s="31"/>
      <c r="I131" s="95"/>
      <c r="J131" s="95"/>
      <c r="K131" s="31"/>
      <c r="L131" s="31"/>
      <c r="M131" s="32"/>
      <c r="N131" s="177"/>
      <c r="O131" s="178"/>
      <c r="P131" s="56"/>
      <c r="Q131" s="56"/>
      <c r="R131" s="56"/>
      <c r="S131" s="56"/>
      <c r="T131" s="56"/>
      <c r="U131" s="56"/>
      <c r="V131" s="56"/>
      <c r="W131" s="56"/>
      <c r="X131" s="57"/>
      <c r="Y131" s="31"/>
      <c r="Z131" s="31"/>
      <c r="AA131" s="31"/>
      <c r="AB131" s="31"/>
      <c r="AC131" s="31"/>
      <c r="AD131" s="31"/>
      <c r="AE131" s="31"/>
      <c r="AT131" s="17" t="s">
        <v>144</v>
      </c>
      <c r="AU131" s="17" t="s">
        <v>86</v>
      </c>
    </row>
    <row r="132" spans="1:65" s="12" customFormat="1">
      <c r="B132" s="179"/>
      <c r="D132" s="175" t="s">
        <v>145</v>
      </c>
      <c r="E132" s="180" t="s">
        <v>1</v>
      </c>
      <c r="F132" s="181" t="s">
        <v>146</v>
      </c>
      <c r="H132" s="180" t="s">
        <v>1</v>
      </c>
      <c r="I132" s="182"/>
      <c r="J132" s="182"/>
      <c r="M132" s="179"/>
      <c r="N132" s="183"/>
      <c r="O132" s="184"/>
      <c r="P132" s="184"/>
      <c r="Q132" s="184"/>
      <c r="R132" s="184"/>
      <c r="S132" s="184"/>
      <c r="T132" s="184"/>
      <c r="U132" s="184"/>
      <c r="V132" s="184"/>
      <c r="W132" s="184"/>
      <c r="X132" s="185"/>
      <c r="AT132" s="180" t="s">
        <v>145</v>
      </c>
      <c r="AU132" s="180" t="s">
        <v>86</v>
      </c>
      <c r="AV132" s="12" t="s">
        <v>86</v>
      </c>
      <c r="AW132" s="12" t="s">
        <v>4</v>
      </c>
      <c r="AX132" s="12" t="s">
        <v>78</v>
      </c>
      <c r="AY132" s="180" t="s">
        <v>137</v>
      </c>
    </row>
    <row r="133" spans="1:65" s="13" customFormat="1">
      <c r="B133" s="186"/>
      <c r="D133" s="175" t="s">
        <v>145</v>
      </c>
      <c r="E133" s="187" t="s">
        <v>1</v>
      </c>
      <c r="F133" s="188" t="s">
        <v>147</v>
      </c>
      <c r="H133" s="189">
        <v>9</v>
      </c>
      <c r="I133" s="190"/>
      <c r="J133" s="190"/>
      <c r="M133" s="186"/>
      <c r="N133" s="191"/>
      <c r="O133" s="192"/>
      <c r="P133" s="192"/>
      <c r="Q133" s="192"/>
      <c r="R133" s="192"/>
      <c r="S133" s="192"/>
      <c r="T133" s="192"/>
      <c r="U133" s="192"/>
      <c r="V133" s="192"/>
      <c r="W133" s="192"/>
      <c r="X133" s="193"/>
      <c r="AT133" s="187" t="s">
        <v>145</v>
      </c>
      <c r="AU133" s="187" t="s">
        <v>86</v>
      </c>
      <c r="AV133" s="13" t="s">
        <v>88</v>
      </c>
      <c r="AW133" s="13" t="s">
        <v>4</v>
      </c>
      <c r="AX133" s="13" t="s">
        <v>78</v>
      </c>
      <c r="AY133" s="187" t="s">
        <v>137</v>
      </c>
    </row>
    <row r="134" spans="1:65" s="14" customFormat="1">
      <c r="B134" s="194"/>
      <c r="D134" s="175" t="s">
        <v>145</v>
      </c>
      <c r="E134" s="195" t="s">
        <v>1</v>
      </c>
      <c r="F134" s="196" t="s">
        <v>148</v>
      </c>
      <c r="H134" s="197">
        <v>9</v>
      </c>
      <c r="I134" s="198"/>
      <c r="J134" s="198"/>
      <c r="M134" s="194"/>
      <c r="N134" s="199"/>
      <c r="O134" s="200"/>
      <c r="P134" s="200"/>
      <c r="Q134" s="200"/>
      <c r="R134" s="200"/>
      <c r="S134" s="200"/>
      <c r="T134" s="200"/>
      <c r="U134" s="200"/>
      <c r="V134" s="200"/>
      <c r="W134" s="200"/>
      <c r="X134" s="201"/>
      <c r="AT134" s="195" t="s">
        <v>145</v>
      </c>
      <c r="AU134" s="195" t="s">
        <v>86</v>
      </c>
      <c r="AV134" s="14" t="s">
        <v>142</v>
      </c>
      <c r="AW134" s="14" t="s">
        <v>4</v>
      </c>
      <c r="AX134" s="14" t="s">
        <v>86</v>
      </c>
      <c r="AY134" s="195" t="s">
        <v>137</v>
      </c>
    </row>
    <row r="135" spans="1:65" s="2" customFormat="1" ht="16.5" customHeight="1">
      <c r="A135" s="31"/>
      <c r="B135" s="159"/>
      <c r="C135" s="160" t="s">
        <v>154</v>
      </c>
      <c r="D135" s="160" t="s">
        <v>138</v>
      </c>
      <c r="E135" s="161" t="s">
        <v>416</v>
      </c>
      <c r="F135" s="162" t="s">
        <v>150</v>
      </c>
      <c r="G135" s="163" t="s">
        <v>141</v>
      </c>
      <c r="H135" s="164">
        <v>13</v>
      </c>
      <c r="I135" s="165"/>
      <c r="J135" s="165"/>
      <c r="K135" s="166">
        <f>ROUND(P135*H135,2)</f>
        <v>0</v>
      </c>
      <c r="L135" s="167"/>
      <c r="M135" s="32"/>
      <c r="N135" s="168" t="s">
        <v>1</v>
      </c>
      <c r="O135" s="169" t="s">
        <v>41</v>
      </c>
      <c r="P135" s="170">
        <f>I135+J135</f>
        <v>0</v>
      </c>
      <c r="Q135" s="170">
        <f>ROUND(I135*H135,2)</f>
        <v>0</v>
      </c>
      <c r="R135" s="170">
        <f>ROUND(J135*H135,2)</f>
        <v>0</v>
      </c>
      <c r="S135" s="56"/>
      <c r="T135" s="171">
        <f>S135*H135</f>
        <v>0</v>
      </c>
      <c r="U135" s="171">
        <v>0</v>
      </c>
      <c r="V135" s="171">
        <f>U135*H135</f>
        <v>0</v>
      </c>
      <c r="W135" s="171">
        <v>0</v>
      </c>
      <c r="X135" s="172">
        <f>W135*H135</f>
        <v>0</v>
      </c>
      <c r="Y135" s="31"/>
      <c r="Z135" s="31"/>
      <c r="AA135" s="31"/>
      <c r="AB135" s="31"/>
      <c r="AC135" s="31"/>
      <c r="AD135" s="31"/>
      <c r="AE135" s="31"/>
      <c r="AR135" s="173" t="s">
        <v>142</v>
      </c>
      <c r="AT135" s="173" t="s">
        <v>138</v>
      </c>
      <c r="AU135" s="173" t="s">
        <v>86</v>
      </c>
      <c r="AY135" s="17" t="s">
        <v>137</v>
      </c>
      <c r="BE135" s="174">
        <f>IF(O135="základní",K135,0)</f>
        <v>0</v>
      </c>
      <c r="BF135" s="174">
        <f>IF(O135="snížená",K135,0)</f>
        <v>0</v>
      </c>
      <c r="BG135" s="174">
        <f>IF(O135="zákl. přenesená",K135,0)</f>
        <v>0</v>
      </c>
      <c r="BH135" s="174">
        <f>IF(O135="sníž. přenesená",K135,0)</f>
        <v>0</v>
      </c>
      <c r="BI135" s="174">
        <f>IF(O135="nulová",K135,0)</f>
        <v>0</v>
      </c>
      <c r="BJ135" s="17" t="s">
        <v>86</v>
      </c>
      <c r="BK135" s="174">
        <f>ROUND(P135*H135,2)</f>
        <v>0</v>
      </c>
      <c r="BL135" s="17" t="s">
        <v>142</v>
      </c>
      <c r="BM135" s="173" t="s">
        <v>151</v>
      </c>
    </row>
    <row r="136" spans="1:65" s="2" customFormat="1">
      <c r="A136" s="31"/>
      <c r="B136" s="32"/>
      <c r="C136" s="31"/>
      <c r="D136" s="175" t="s">
        <v>144</v>
      </c>
      <c r="E136" s="31"/>
      <c r="F136" s="176" t="s">
        <v>150</v>
      </c>
      <c r="G136" s="31"/>
      <c r="H136" s="31"/>
      <c r="I136" s="95"/>
      <c r="J136" s="95"/>
      <c r="K136" s="31"/>
      <c r="L136" s="31"/>
      <c r="M136" s="32"/>
      <c r="N136" s="177"/>
      <c r="O136" s="178"/>
      <c r="P136" s="56"/>
      <c r="Q136" s="56"/>
      <c r="R136" s="56"/>
      <c r="S136" s="56"/>
      <c r="T136" s="56"/>
      <c r="U136" s="56"/>
      <c r="V136" s="56"/>
      <c r="W136" s="56"/>
      <c r="X136" s="57"/>
      <c r="Y136" s="31"/>
      <c r="Z136" s="31"/>
      <c r="AA136" s="31"/>
      <c r="AB136" s="31"/>
      <c r="AC136" s="31"/>
      <c r="AD136" s="31"/>
      <c r="AE136" s="31"/>
      <c r="AT136" s="17" t="s">
        <v>144</v>
      </c>
      <c r="AU136" s="17" t="s">
        <v>86</v>
      </c>
    </row>
    <row r="137" spans="1:65" s="12" customFormat="1" ht="22.5">
      <c r="B137" s="179"/>
      <c r="D137" s="175" t="s">
        <v>145</v>
      </c>
      <c r="E137" s="180" t="s">
        <v>1</v>
      </c>
      <c r="F137" s="181" t="s">
        <v>152</v>
      </c>
      <c r="H137" s="180" t="s">
        <v>1</v>
      </c>
      <c r="I137" s="182"/>
      <c r="J137" s="182"/>
      <c r="M137" s="179"/>
      <c r="N137" s="183"/>
      <c r="O137" s="184"/>
      <c r="P137" s="184"/>
      <c r="Q137" s="184"/>
      <c r="R137" s="184"/>
      <c r="S137" s="184"/>
      <c r="T137" s="184"/>
      <c r="U137" s="184"/>
      <c r="V137" s="184"/>
      <c r="W137" s="184"/>
      <c r="X137" s="185"/>
      <c r="AT137" s="180" t="s">
        <v>145</v>
      </c>
      <c r="AU137" s="180" t="s">
        <v>86</v>
      </c>
      <c r="AV137" s="12" t="s">
        <v>86</v>
      </c>
      <c r="AW137" s="12" t="s">
        <v>4</v>
      </c>
      <c r="AX137" s="12" t="s">
        <v>78</v>
      </c>
      <c r="AY137" s="180" t="s">
        <v>137</v>
      </c>
    </row>
    <row r="138" spans="1:65" s="13" customFormat="1">
      <c r="B138" s="186"/>
      <c r="D138" s="175" t="s">
        <v>145</v>
      </c>
      <c r="E138" s="187" t="s">
        <v>1</v>
      </c>
      <c r="F138" s="188" t="s">
        <v>153</v>
      </c>
      <c r="H138" s="189">
        <v>13</v>
      </c>
      <c r="I138" s="190"/>
      <c r="J138" s="190"/>
      <c r="M138" s="186"/>
      <c r="N138" s="191"/>
      <c r="O138" s="192"/>
      <c r="P138" s="192"/>
      <c r="Q138" s="192"/>
      <c r="R138" s="192"/>
      <c r="S138" s="192"/>
      <c r="T138" s="192"/>
      <c r="U138" s="192"/>
      <c r="V138" s="192"/>
      <c r="W138" s="192"/>
      <c r="X138" s="193"/>
      <c r="AT138" s="187" t="s">
        <v>145</v>
      </c>
      <c r="AU138" s="187" t="s">
        <v>86</v>
      </c>
      <c r="AV138" s="13" t="s">
        <v>88</v>
      </c>
      <c r="AW138" s="13" t="s">
        <v>4</v>
      </c>
      <c r="AX138" s="13" t="s">
        <v>78</v>
      </c>
      <c r="AY138" s="187" t="s">
        <v>137</v>
      </c>
    </row>
    <row r="139" spans="1:65" s="14" customFormat="1">
      <c r="B139" s="194"/>
      <c r="D139" s="175" t="s">
        <v>145</v>
      </c>
      <c r="E139" s="195" t="s">
        <v>1</v>
      </c>
      <c r="F139" s="196" t="s">
        <v>148</v>
      </c>
      <c r="H139" s="197">
        <v>13</v>
      </c>
      <c r="I139" s="198"/>
      <c r="J139" s="198"/>
      <c r="M139" s="194"/>
      <c r="N139" s="199"/>
      <c r="O139" s="200"/>
      <c r="P139" s="200"/>
      <c r="Q139" s="200"/>
      <c r="R139" s="200"/>
      <c r="S139" s="200"/>
      <c r="T139" s="200"/>
      <c r="U139" s="200"/>
      <c r="V139" s="200"/>
      <c r="W139" s="200"/>
      <c r="X139" s="201"/>
      <c r="AT139" s="195" t="s">
        <v>145</v>
      </c>
      <c r="AU139" s="195" t="s">
        <v>86</v>
      </c>
      <c r="AV139" s="14" t="s">
        <v>142</v>
      </c>
      <c r="AW139" s="14" t="s">
        <v>4</v>
      </c>
      <c r="AX139" s="14" t="s">
        <v>86</v>
      </c>
      <c r="AY139" s="195" t="s">
        <v>137</v>
      </c>
    </row>
    <row r="140" spans="1:65" s="2" customFormat="1" ht="24" customHeight="1">
      <c r="A140" s="31"/>
      <c r="B140" s="159"/>
      <c r="C140" s="160" t="s">
        <v>142</v>
      </c>
      <c r="D140" s="160" t="s">
        <v>138</v>
      </c>
      <c r="E140" s="161" t="s">
        <v>417</v>
      </c>
      <c r="F140" s="162" t="s">
        <v>156</v>
      </c>
      <c r="G140" s="163" t="s">
        <v>141</v>
      </c>
      <c r="H140" s="164">
        <v>16</v>
      </c>
      <c r="I140" s="165"/>
      <c r="J140" s="165"/>
      <c r="K140" s="166">
        <f>ROUND(P140*H140,2)</f>
        <v>0</v>
      </c>
      <c r="L140" s="167"/>
      <c r="M140" s="32"/>
      <c r="N140" s="168" t="s">
        <v>1</v>
      </c>
      <c r="O140" s="169" t="s">
        <v>41</v>
      </c>
      <c r="P140" s="170">
        <f>I140+J140</f>
        <v>0</v>
      </c>
      <c r="Q140" s="170">
        <f>ROUND(I140*H140,2)</f>
        <v>0</v>
      </c>
      <c r="R140" s="170">
        <f>ROUND(J140*H140,2)</f>
        <v>0</v>
      </c>
      <c r="S140" s="56"/>
      <c r="T140" s="171">
        <f>S140*H140</f>
        <v>0</v>
      </c>
      <c r="U140" s="171">
        <v>0</v>
      </c>
      <c r="V140" s="171">
        <f>U140*H140</f>
        <v>0</v>
      </c>
      <c r="W140" s="171">
        <v>0</v>
      </c>
      <c r="X140" s="172">
        <f>W140*H140</f>
        <v>0</v>
      </c>
      <c r="Y140" s="31"/>
      <c r="Z140" s="31"/>
      <c r="AA140" s="31"/>
      <c r="AB140" s="31"/>
      <c r="AC140" s="31"/>
      <c r="AD140" s="31"/>
      <c r="AE140" s="31"/>
      <c r="AR140" s="173" t="s">
        <v>142</v>
      </c>
      <c r="AT140" s="173" t="s">
        <v>138</v>
      </c>
      <c r="AU140" s="173" t="s">
        <v>86</v>
      </c>
      <c r="AY140" s="17" t="s">
        <v>137</v>
      </c>
      <c r="BE140" s="174">
        <f>IF(O140="základní",K140,0)</f>
        <v>0</v>
      </c>
      <c r="BF140" s="174">
        <f>IF(O140="snížená",K140,0)</f>
        <v>0</v>
      </c>
      <c r="BG140" s="174">
        <f>IF(O140="zákl. přenesená",K140,0)</f>
        <v>0</v>
      </c>
      <c r="BH140" s="174">
        <f>IF(O140="sníž. přenesená",K140,0)</f>
        <v>0</v>
      </c>
      <c r="BI140" s="174">
        <f>IF(O140="nulová",K140,0)</f>
        <v>0</v>
      </c>
      <c r="BJ140" s="17" t="s">
        <v>86</v>
      </c>
      <c r="BK140" s="174">
        <f>ROUND(P140*H140,2)</f>
        <v>0</v>
      </c>
      <c r="BL140" s="17" t="s">
        <v>142</v>
      </c>
      <c r="BM140" s="173" t="s">
        <v>157</v>
      </c>
    </row>
    <row r="141" spans="1:65" s="2" customFormat="1">
      <c r="A141" s="31"/>
      <c r="B141" s="32"/>
      <c r="C141" s="31"/>
      <c r="D141" s="175" t="s">
        <v>144</v>
      </c>
      <c r="E141" s="31"/>
      <c r="F141" s="176" t="s">
        <v>156</v>
      </c>
      <c r="G141" s="31"/>
      <c r="H141" s="31"/>
      <c r="I141" s="95"/>
      <c r="J141" s="95"/>
      <c r="K141" s="31"/>
      <c r="L141" s="31"/>
      <c r="M141" s="32"/>
      <c r="N141" s="177"/>
      <c r="O141" s="178"/>
      <c r="P141" s="56"/>
      <c r="Q141" s="56"/>
      <c r="R141" s="56"/>
      <c r="S141" s="56"/>
      <c r="T141" s="56"/>
      <c r="U141" s="56"/>
      <c r="V141" s="56"/>
      <c r="W141" s="56"/>
      <c r="X141" s="57"/>
      <c r="Y141" s="31"/>
      <c r="Z141" s="31"/>
      <c r="AA141" s="31"/>
      <c r="AB141" s="31"/>
      <c r="AC141" s="31"/>
      <c r="AD141" s="31"/>
      <c r="AE141" s="31"/>
      <c r="AT141" s="17" t="s">
        <v>144</v>
      </c>
      <c r="AU141" s="17" t="s">
        <v>86</v>
      </c>
    </row>
    <row r="142" spans="1:65" s="12" customFormat="1" ht="22.5">
      <c r="B142" s="179"/>
      <c r="D142" s="175" t="s">
        <v>145</v>
      </c>
      <c r="E142" s="180" t="s">
        <v>1</v>
      </c>
      <c r="F142" s="181" t="s">
        <v>158</v>
      </c>
      <c r="H142" s="180" t="s">
        <v>1</v>
      </c>
      <c r="I142" s="182"/>
      <c r="J142" s="182"/>
      <c r="M142" s="179"/>
      <c r="N142" s="183"/>
      <c r="O142" s="184"/>
      <c r="P142" s="184"/>
      <c r="Q142" s="184"/>
      <c r="R142" s="184"/>
      <c r="S142" s="184"/>
      <c r="T142" s="184"/>
      <c r="U142" s="184"/>
      <c r="V142" s="184"/>
      <c r="W142" s="184"/>
      <c r="X142" s="185"/>
      <c r="AT142" s="180" t="s">
        <v>145</v>
      </c>
      <c r="AU142" s="180" t="s">
        <v>86</v>
      </c>
      <c r="AV142" s="12" t="s">
        <v>86</v>
      </c>
      <c r="AW142" s="12" t="s">
        <v>4</v>
      </c>
      <c r="AX142" s="12" t="s">
        <v>78</v>
      </c>
      <c r="AY142" s="180" t="s">
        <v>137</v>
      </c>
    </row>
    <row r="143" spans="1:65" s="13" customFormat="1">
      <c r="B143" s="186"/>
      <c r="D143" s="175" t="s">
        <v>145</v>
      </c>
      <c r="E143" s="187" t="s">
        <v>1</v>
      </c>
      <c r="F143" s="188" t="s">
        <v>159</v>
      </c>
      <c r="H143" s="189">
        <v>16</v>
      </c>
      <c r="I143" s="190"/>
      <c r="J143" s="190"/>
      <c r="M143" s="186"/>
      <c r="N143" s="191"/>
      <c r="O143" s="192"/>
      <c r="P143" s="192"/>
      <c r="Q143" s="192"/>
      <c r="R143" s="192"/>
      <c r="S143" s="192"/>
      <c r="T143" s="192"/>
      <c r="U143" s="192"/>
      <c r="V143" s="192"/>
      <c r="W143" s="192"/>
      <c r="X143" s="193"/>
      <c r="AT143" s="187" t="s">
        <v>145</v>
      </c>
      <c r="AU143" s="187" t="s">
        <v>86</v>
      </c>
      <c r="AV143" s="13" t="s">
        <v>88</v>
      </c>
      <c r="AW143" s="13" t="s">
        <v>4</v>
      </c>
      <c r="AX143" s="13" t="s">
        <v>78</v>
      </c>
      <c r="AY143" s="187" t="s">
        <v>137</v>
      </c>
    </row>
    <row r="144" spans="1:65" s="14" customFormat="1">
      <c r="B144" s="194"/>
      <c r="D144" s="175" t="s">
        <v>145</v>
      </c>
      <c r="E144" s="195" t="s">
        <v>1</v>
      </c>
      <c r="F144" s="196" t="s">
        <v>148</v>
      </c>
      <c r="H144" s="197">
        <v>16</v>
      </c>
      <c r="I144" s="198"/>
      <c r="J144" s="198"/>
      <c r="M144" s="194"/>
      <c r="N144" s="199"/>
      <c r="O144" s="200"/>
      <c r="P144" s="200"/>
      <c r="Q144" s="200"/>
      <c r="R144" s="200"/>
      <c r="S144" s="200"/>
      <c r="T144" s="200"/>
      <c r="U144" s="200"/>
      <c r="V144" s="200"/>
      <c r="W144" s="200"/>
      <c r="X144" s="201"/>
      <c r="AT144" s="195" t="s">
        <v>145</v>
      </c>
      <c r="AU144" s="195" t="s">
        <v>86</v>
      </c>
      <c r="AV144" s="14" t="s">
        <v>142</v>
      </c>
      <c r="AW144" s="14" t="s">
        <v>4</v>
      </c>
      <c r="AX144" s="14" t="s">
        <v>86</v>
      </c>
      <c r="AY144" s="195" t="s">
        <v>137</v>
      </c>
    </row>
    <row r="145" spans="1:65" s="2" customFormat="1" ht="24" customHeight="1">
      <c r="A145" s="31"/>
      <c r="B145" s="159"/>
      <c r="C145" s="160" t="s">
        <v>164</v>
      </c>
      <c r="D145" s="160" t="s">
        <v>138</v>
      </c>
      <c r="E145" s="161" t="s">
        <v>418</v>
      </c>
      <c r="F145" s="162" t="s">
        <v>161</v>
      </c>
      <c r="G145" s="163" t="s">
        <v>162</v>
      </c>
      <c r="H145" s="164">
        <v>4</v>
      </c>
      <c r="I145" s="165"/>
      <c r="J145" s="165"/>
      <c r="K145" s="166">
        <f>ROUND(P145*H145,2)</f>
        <v>0</v>
      </c>
      <c r="L145" s="167"/>
      <c r="M145" s="32"/>
      <c r="N145" s="168" t="s">
        <v>1</v>
      </c>
      <c r="O145" s="169" t="s">
        <v>41</v>
      </c>
      <c r="P145" s="170">
        <f>I145+J145</f>
        <v>0</v>
      </c>
      <c r="Q145" s="170">
        <f>ROUND(I145*H145,2)</f>
        <v>0</v>
      </c>
      <c r="R145" s="170">
        <f>ROUND(J145*H145,2)</f>
        <v>0</v>
      </c>
      <c r="S145" s="56"/>
      <c r="T145" s="171">
        <f>S145*H145</f>
        <v>0</v>
      </c>
      <c r="U145" s="171">
        <v>0</v>
      </c>
      <c r="V145" s="171">
        <f>U145*H145</f>
        <v>0</v>
      </c>
      <c r="W145" s="171">
        <v>0</v>
      </c>
      <c r="X145" s="172">
        <f>W145*H145</f>
        <v>0</v>
      </c>
      <c r="Y145" s="31"/>
      <c r="Z145" s="31"/>
      <c r="AA145" s="31"/>
      <c r="AB145" s="31"/>
      <c r="AC145" s="31"/>
      <c r="AD145" s="31"/>
      <c r="AE145" s="31"/>
      <c r="AR145" s="173" t="s">
        <v>142</v>
      </c>
      <c r="AT145" s="173" t="s">
        <v>138</v>
      </c>
      <c r="AU145" s="173" t="s">
        <v>86</v>
      </c>
      <c r="AY145" s="17" t="s">
        <v>137</v>
      </c>
      <c r="BE145" s="174">
        <f>IF(O145="základní",K145,0)</f>
        <v>0</v>
      </c>
      <c r="BF145" s="174">
        <f>IF(O145="snížená",K145,0)</f>
        <v>0</v>
      </c>
      <c r="BG145" s="174">
        <f>IF(O145="zákl. přenesená",K145,0)</f>
        <v>0</v>
      </c>
      <c r="BH145" s="174">
        <f>IF(O145="sníž. přenesená",K145,0)</f>
        <v>0</v>
      </c>
      <c r="BI145" s="174">
        <f>IF(O145="nulová",K145,0)</f>
        <v>0</v>
      </c>
      <c r="BJ145" s="17" t="s">
        <v>86</v>
      </c>
      <c r="BK145" s="174">
        <f>ROUND(P145*H145,2)</f>
        <v>0</v>
      </c>
      <c r="BL145" s="17" t="s">
        <v>142</v>
      </c>
      <c r="BM145" s="173" t="s">
        <v>163</v>
      </c>
    </row>
    <row r="146" spans="1:65" s="2" customFormat="1" ht="19.5">
      <c r="A146" s="31"/>
      <c r="B146" s="32"/>
      <c r="C146" s="31"/>
      <c r="D146" s="175" t="s">
        <v>144</v>
      </c>
      <c r="E146" s="31"/>
      <c r="F146" s="176" t="s">
        <v>161</v>
      </c>
      <c r="G146" s="31"/>
      <c r="H146" s="31"/>
      <c r="I146" s="95"/>
      <c r="J146" s="95"/>
      <c r="K146" s="31"/>
      <c r="L146" s="31"/>
      <c r="M146" s="32"/>
      <c r="N146" s="177"/>
      <c r="O146" s="178"/>
      <c r="P146" s="56"/>
      <c r="Q146" s="56"/>
      <c r="R146" s="56"/>
      <c r="S146" s="56"/>
      <c r="T146" s="56"/>
      <c r="U146" s="56"/>
      <c r="V146" s="56"/>
      <c r="W146" s="56"/>
      <c r="X146" s="57"/>
      <c r="Y146" s="31"/>
      <c r="Z146" s="31"/>
      <c r="AA146" s="31"/>
      <c r="AB146" s="31"/>
      <c r="AC146" s="31"/>
      <c r="AD146" s="31"/>
      <c r="AE146" s="31"/>
      <c r="AT146" s="17" t="s">
        <v>144</v>
      </c>
      <c r="AU146" s="17" t="s">
        <v>86</v>
      </c>
    </row>
    <row r="147" spans="1:65" s="12" customFormat="1">
      <c r="B147" s="179"/>
      <c r="D147" s="175" t="s">
        <v>145</v>
      </c>
      <c r="E147" s="180" t="s">
        <v>1</v>
      </c>
      <c r="F147" s="181" t="s">
        <v>146</v>
      </c>
      <c r="H147" s="180" t="s">
        <v>1</v>
      </c>
      <c r="I147" s="182"/>
      <c r="J147" s="182"/>
      <c r="M147" s="179"/>
      <c r="N147" s="183"/>
      <c r="O147" s="184"/>
      <c r="P147" s="184"/>
      <c r="Q147" s="184"/>
      <c r="R147" s="184"/>
      <c r="S147" s="184"/>
      <c r="T147" s="184"/>
      <c r="U147" s="184"/>
      <c r="V147" s="184"/>
      <c r="W147" s="184"/>
      <c r="X147" s="185"/>
      <c r="AT147" s="180" t="s">
        <v>145</v>
      </c>
      <c r="AU147" s="180" t="s">
        <v>86</v>
      </c>
      <c r="AV147" s="12" t="s">
        <v>86</v>
      </c>
      <c r="AW147" s="12" t="s">
        <v>4</v>
      </c>
      <c r="AX147" s="12" t="s">
        <v>78</v>
      </c>
      <c r="AY147" s="180" t="s">
        <v>137</v>
      </c>
    </row>
    <row r="148" spans="1:65" s="13" customFormat="1">
      <c r="B148" s="186"/>
      <c r="D148" s="175" t="s">
        <v>145</v>
      </c>
      <c r="E148" s="187" t="s">
        <v>1</v>
      </c>
      <c r="F148" s="188" t="s">
        <v>142</v>
      </c>
      <c r="H148" s="189">
        <v>4</v>
      </c>
      <c r="I148" s="190"/>
      <c r="J148" s="190"/>
      <c r="M148" s="186"/>
      <c r="N148" s="191"/>
      <c r="O148" s="192"/>
      <c r="P148" s="192"/>
      <c r="Q148" s="192"/>
      <c r="R148" s="192"/>
      <c r="S148" s="192"/>
      <c r="T148" s="192"/>
      <c r="U148" s="192"/>
      <c r="V148" s="192"/>
      <c r="W148" s="192"/>
      <c r="X148" s="193"/>
      <c r="AT148" s="187" t="s">
        <v>145</v>
      </c>
      <c r="AU148" s="187" t="s">
        <v>86</v>
      </c>
      <c r="AV148" s="13" t="s">
        <v>88</v>
      </c>
      <c r="AW148" s="13" t="s">
        <v>4</v>
      </c>
      <c r="AX148" s="13" t="s">
        <v>78</v>
      </c>
      <c r="AY148" s="187" t="s">
        <v>137</v>
      </c>
    </row>
    <row r="149" spans="1:65" s="14" customFormat="1">
      <c r="B149" s="194"/>
      <c r="D149" s="175" t="s">
        <v>145</v>
      </c>
      <c r="E149" s="195" t="s">
        <v>1</v>
      </c>
      <c r="F149" s="196" t="s">
        <v>148</v>
      </c>
      <c r="H149" s="197">
        <v>4</v>
      </c>
      <c r="I149" s="198"/>
      <c r="J149" s="198"/>
      <c r="M149" s="194"/>
      <c r="N149" s="199"/>
      <c r="O149" s="200"/>
      <c r="P149" s="200"/>
      <c r="Q149" s="200"/>
      <c r="R149" s="200"/>
      <c r="S149" s="200"/>
      <c r="T149" s="200"/>
      <c r="U149" s="200"/>
      <c r="V149" s="200"/>
      <c r="W149" s="200"/>
      <c r="X149" s="201"/>
      <c r="AT149" s="195" t="s">
        <v>145</v>
      </c>
      <c r="AU149" s="195" t="s">
        <v>86</v>
      </c>
      <c r="AV149" s="14" t="s">
        <v>142</v>
      </c>
      <c r="AW149" s="14" t="s">
        <v>4</v>
      </c>
      <c r="AX149" s="14" t="s">
        <v>86</v>
      </c>
      <c r="AY149" s="195" t="s">
        <v>137</v>
      </c>
    </row>
    <row r="150" spans="1:65" s="2" customFormat="1" ht="24" customHeight="1">
      <c r="A150" s="31"/>
      <c r="B150" s="159"/>
      <c r="C150" s="160" t="s">
        <v>169</v>
      </c>
      <c r="D150" s="160" t="s">
        <v>138</v>
      </c>
      <c r="E150" s="161" t="s">
        <v>419</v>
      </c>
      <c r="F150" s="162" t="s">
        <v>166</v>
      </c>
      <c r="G150" s="163" t="s">
        <v>162</v>
      </c>
      <c r="H150" s="164">
        <v>8</v>
      </c>
      <c r="I150" s="165"/>
      <c r="J150" s="165"/>
      <c r="K150" s="166">
        <f>ROUND(P150*H150,2)</f>
        <v>0</v>
      </c>
      <c r="L150" s="167"/>
      <c r="M150" s="32"/>
      <c r="N150" s="168" t="s">
        <v>1</v>
      </c>
      <c r="O150" s="169" t="s">
        <v>41</v>
      </c>
      <c r="P150" s="170">
        <f>I150+J150</f>
        <v>0</v>
      </c>
      <c r="Q150" s="170">
        <f>ROUND(I150*H150,2)</f>
        <v>0</v>
      </c>
      <c r="R150" s="170">
        <f>ROUND(J150*H150,2)</f>
        <v>0</v>
      </c>
      <c r="S150" s="56"/>
      <c r="T150" s="171">
        <f>S150*H150</f>
        <v>0</v>
      </c>
      <c r="U150" s="171">
        <v>0</v>
      </c>
      <c r="V150" s="171">
        <f>U150*H150</f>
        <v>0</v>
      </c>
      <c r="W150" s="171">
        <v>0</v>
      </c>
      <c r="X150" s="172">
        <f>W150*H150</f>
        <v>0</v>
      </c>
      <c r="Y150" s="31"/>
      <c r="Z150" s="31"/>
      <c r="AA150" s="31"/>
      <c r="AB150" s="31"/>
      <c r="AC150" s="31"/>
      <c r="AD150" s="31"/>
      <c r="AE150" s="31"/>
      <c r="AR150" s="173" t="s">
        <v>142</v>
      </c>
      <c r="AT150" s="173" t="s">
        <v>138</v>
      </c>
      <c r="AU150" s="173" t="s">
        <v>86</v>
      </c>
      <c r="AY150" s="17" t="s">
        <v>137</v>
      </c>
      <c r="BE150" s="174">
        <f>IF(O150="základní",K150,0)</f>
        <v>0</v>
      </c>
      <c r="BF150" s="174">
        <f>IF(O150="snížená",K150,0)</f>
        <v>0</v>
      </c>
      <c r="BG150" s="174">
        <f>IF(O150="zákl. přenesená",K150,0)</f>
        <v>0</v>
      </c>
      <c r="BH150" s="174">
        <f>IF(O150="sníž. přenesená",K150,0)</f>
        <v>0</v>
      </c>
      <c r="BI150" s="174">
        <f>IF(O150="nulová",K150,0)</f>
        <v>0</v>
      </c>
      <c r="BJ150" s="17" t="s">
        <v>86</v>
      </c>
      <c r="BK150" s="174">
        <f>ROUND(P150*H150,2)</f>
        <v>0</v>
      </c>
      <c r="BL150" s="17" t="s">
        <v>142</v>
      </c>
      <c r="BM150" s="173" t="s">
        <v>167</v>
      </c>
    </row>
    <row r="151" spans="1:65" s="2" customFormat="1" ht="19.5">
      <c r="A151" s="31"/>
      <c r="B151" s="32"/>
      <c r="C151" s="31"/>
      <c r="D151" s="175" t="s">
        <v>144</v>
      </c>
      <c r="E151" s="31"/>
      <c r="F151" s="176" t="s">
        <v>166</v>
      </c>
      <c r="G151" s="31"/>
      <c r="H151" s="31"/>
      <c r="I151" s="95"/>
      <c r="J151" s="95"/>
      <c r="K151" s="31"/>
      <c r="L151" s="31"/>
      <c r="M151" s="32"/>
      <c r="N151" s="177"/>
      <c r="O151" s="178"/>
      <c r="P151" s="56"/>
      <c r="Q151" s="56"/>
      <c r="R151" s="56"/>
      <c r="S151" s="56"/>
      <c r="T151" s="56"/>
      <c r="U151" s="56"/>
      <c r="V151" s="56"/>
      <c r="W151" s="56"/>
      <c r="X151" s="57"/>
      <c r="Y151" s="31"/>
      <c r="Z151" s="31"/>
      <c r="AA151" s="31"/>
      <c r="AB151" s="31"/>
      <c r="AC151" s="31"/>
      <c r="AD151" s="31"/>
      <c r="AE151" s="31"/>
      <c r="AT151" s="17" t="s">
        <v>144</v>
      </c>
      <c r="AU151" s="17" t="s">
        <v>86</v>
      </c>
    </row>
    <row r="152" spans="1:65" s="12" customFormat="1">
      <c r="B152" s="179"/>
      <c r="D152" s="175" t="s">
        <v>145</v>
      </c>
      <c r="E152" s="180" t="s">
        <v>1</v>
      </c>
      <c r="F152" s="181" t="s">
        <v>146</v>
      </c>
      <c r="H152" s="180" t="s">
        <v>1</v>
      </c>
      <c r="I152" s="182"/>
      <c r="J152" s="182"/>
      <c r="M152" s="179"/>
      <c r="N152" s="183"/>
      <c r="O152" s="184"/>
      <c r="P152" s="184"/>
      <c r="Q152" s="184"/>
      <c r="R152" s="184"/>
      <c r="S152" s="184"/>
      <c r="T152" s="184"/>
      <c r="U152" s="184"/>
      <c r="V152" s="184"/>
      <c r="W152" s="184"/>
      <c r="X152" s="185"/>
      <c r="AT152" s="180" t="s">
        <v>145</v>
      </c>
      <c r="AU152" s="180" t="s">
        <v>86</v>
      </c>
      <c r="AV152" s="12" t="s">
        <v>86</v>
      </c>
      <c r="AW152" s="12" t="s">
        <v>4</v>
      </c>
      <c r="AX152" s="12" t="s">
        <v>78</v>
      </c>
      <c r="AY152" s="180" t="s">
        <v>137</v>
      </c>
    </row>
    <row r="153" spans="1:65" s="13" customFormat="1">
      <c r="B153" s="186"/>
      <c r="D153" s="175" t="s">
        <v>145</v>
      </c>
      <c r="E153" s="187" t="s">
        <v>1</v>
      </c>
      <c r="F153" s="188" t="s">
        <v>168</v>
      </c>
      <c r="H153" s="189">
        <v>8</v>
      </c>
      <c r="I153" s="190"/>
      <c r="J153" s="190"/>
      <c r="M153" s="186"/>
      <c r="N153" s="191"/>
      <c r="O153" s="192"/>
      <c r="P153" s="192"/>
      <c r="Q153" s="192"/>
      <c r="R153" s="192"/>
      <c r="S153" s="192"/>
      <c r="T153" s="192"/>
      <c r="U153" s="192"/>
      <c r="V153" s="192"/>
      <c r="W153" s="192"/>
      <c r="X153" s="193"/>
      <c r="AT153" s="187" t="s">
        <v>145</v>
      </c>
      <c r="AU153" s="187" t="s">
        <v>86</v>
      </c>
      <c r="AV153" s="13" t="s">
        <v>88</v>
      </c>
      <c r="AW153" s="13" t="s">
        <v>4</v>
      </c>
      <c r="AX153" s="13" t="s">
        <v>78</v>
      </c>
      <c r="AY153" s="187" t="s">
        <v>137</v>
      </c>
    </row>
    <row r="154" spans="1:65" s="14" customFormat="1">
      <c r="B154" s="194"/>
      <c r="D154" s="175" t="s">
        <v>145</v>
      </c>
      <c r="E154" s="195" t="s">
        <v>1</v>
      </c>
      <c r="F154" s="196" t="s">
        <v>148</v>
      </c>
      <c r="H154" s="197">
        <v>8</v>
      </c>
      <c r="I154" s="198"/>
      <c r="J154" s="198"/>
      <c r="M154" s="194"/>
      <c r="N154" s="199"/>
      <c r="O154" s="200"/>
      <c r="P154" s="200"/>
      <c r="Q154" s="200"/>
      <c r="R154" s="200"/>
      <c r="S154" s="200"/>
      <c r="T154" s="200"/>
      <c r="U154" s="200"/>
      <c r="V154" s="200"/>
      <c r="W154" s="200"/>
      <c r="X154" s="201"/>
      <c r="AT154" s="195" t="s">
        <v>145</v>
      </c>
      <c r="AU154" s="195" t="s">
        <v>86</v>
      </c>
      <c r="AV154" s="14" t="s">
        <v>142</v>
      </c>
      <c r="AW154" s="14" t="s">
        <v>4</v>
      </c>
      <c r="AX154" s="14" t="s">
        <v>86</v>
      </c>
      <c r="AY154" s="195" t="s">
        <v>137</v>
      </c>
    </row>
    <row r="155" spans="1:65" s="2" customFormat="1" ht="24" customHeight="1">
      <c r="A155" s="31"/>
      <c r="B155" s="159"/>
      <c r="C155" s="160" t="s">
        <v>173</v>
      </c>
      <c r="D155" s="160" t="s">
        <v>138</v>
      </c>
      <c r="E155" s="161" t="s">
        <v>420</v>
      </c>
      <c r="F155" s="162" t="s">
        <v>171</v>
      </c>
      <c r="G155" s="163" t="s">
        <v>162</v>
      </c>
      <c r="H155" s="164">
        <v>4</v>
      </c>
      <c r="I155" s="165"/>
      <c r="J155" s="165"/>
      <c r="K155" s="166">
        <f>ROUND(P155*H155,2)</f>
        <v>0</v>
      </c>
      <c r="L155" s="167"/>
      <c r="M155" s="32"/>
      <c r="N155" s="168" t="s">
        <v>1</v>
      </c>
      <c r="O155" s="169" t="s">
        <v>41</v>
      </c>
      <c r="P155" s="170">
        <f>I155+J155</f>
        <v>0</v>
      </c>
      <c r="Q155" s="170">
        <f>ROUND(I155*H155,2)</f>
        <v>0</v>
      </c>
      <c r="R155" s="170">
        <f>ROUND(J155*H155,2)</f>
        <v>0</v>
      </c>
      <c r="S155" s="56"/>
      <c r="T155" s="171">
        <f>S155*H155</f>
        <v>0</v>
      </c>
      <c r="U155" s="171">
        <v>0</v>
      </c>
      <c r="V155" s="171">
        <f>U155*H155</f>
        <v>0</v>
      </c>
      <c r="W155" s="171">
        <v>0</v>
      </c>
      <c r="X155" s="172">
        <f>W155*H155</f>
        <v>0</v>
      </c>
      <c r="Y155" s="31"/>
      <c r="Z155" s="31"/>
      <c r="AA155" s="31"/>
      <c r="AB155" s="31"/>
      <c r="AC155" s="31"/>
      <c r="AD155" s="31"/>
      <c r="AE155" s="31"/>
      <c r="AR155" s="173" t="s">
        <v>142</v>
      </c>
      <c r="AT155" s="173" t="s">
        <v>138</v>
      </c>
      <c r="AU155" s="173" t="s">
        <v>86</v>
      </c>
      <c r="AY155" s="17" t="s">
        <v>137</v>
      </c>
      <c r="BE155" s="174">
        <f>IF(O155="základní",K155,0)</f>
        <v>0</v>
      </c>
      <c r="BF155" s="174">
        <f>IF(O155="snížená",K155,0)</f>
        <v>0</v>
      </c>
      <c r="BG155" s="174">
        <f>IF(O155="zákl. přenesená",K155,0)</f>
        <v>0</v>
      </c>
      <c r="BH155" s="174">
        <f>IF(O155="sníž. přenesená",K155,0)</f>
        <v>0</v>
      </c>
      <c r="BI155" s="174">
        <f>IF(O155="nulová",K155,0)</f>
        <v>0</v>
      </c>
      <c r="BJ155" s="17" t="s">
        <v>86</v>
      </c>
      <c r="BK155" s="174">
        <f>ROUND(P155*H155,2)</f>
        <v>0</v>
      </c>
      <c r="BL155" s="17" t="s">
        <v>142</v>
      </c>
      <c r="BM155" s="173" t="s">
        <v>172</v>
      </c>
    </row>
    <row r="156" spans="1:65" s="2" customFormat="1" ht="19.5">
      <c r="A156" s="31"/>
      <c r="B156" s="32"/>
      <c r="C156" s="31"/>
      <c r="D156" s="175" t="s">
        <v>144</v>
      </c>
      <c r="E156" s="31"/>
      <c r="F156" s="176" t="s">
        <v>171</v>
      </c>
      <c r="G156" s="31"/>
      <c r="H156" s="31"/>
      <c r="I156" s="95"/>
      <c r="J156" s="95"/>
      <c r="K156" s="31"/>
      <c r="L156" s="31"/>
      <c r="M156" s="32"/>
      <c r="N156" s="177"/>
      <c r="O156" s="178"/>
      <c r="P156" s="56"/>
      <c r="Q156" s="56"/>
      <c r="R156" s="56"/>
      <c r="S156" s="56"/>
      <c r="T156" s="56"/>
      <c r="U156" s="56"/>
      <c r="V156" s="56"/>
      <c r="W156" s="56"/>
      <c r="X156" s="57"/>
      <c r="Y156" s="31"/>
      <c r="Z156" s="31"/>
      <c r="AA156" s="31"/>
      <c r="AB156" s="31"/>
      <c r="AC156" s="31"/>
      <c r="AD156" s="31"/>
      <c r="AE156" s="31"/>
      <c r="AT156" s="17" t="s">
        <v>144</v>
      </c>
      <c r="AU156" s="17" t="s">
        <v>86</v>
      </c>
    </row>
    <row r="157" spans="1:65" s="12" customFormat="1">
      <c r="B157" s="179"/>
      <c r="D157" s="175" t="s">
        <v>145</v>
      </c>
      <c r="E157" s="180" t="s">
        <v>1</v>
      </c>
      <c r="F157" s="181" t="s">
        <v>146</v>
      </c>
      <c r="H157" s="180" t="s">
        <v>1</v>
      </c>
      <c r="I157" s="182"/>
      <c r="J157" s="182"/>
      <c r="M157" s="179"/>
      <c r="N157" s="183"/>
      <c r="O157" s="184"/>
      <c r="P157" s="184"/>
      <c r="Q157" s="184"/>
      <c r="R157" s="184"/>
      <c r="S157" s="184"/>
      <c r="T157" s="184"/>
      <c r="U157" s="184"/>
      <c r="V157" s="184"/>
      <c r="W157" s="184"/>
      <c r="X157" s="185"/>
      <c r="AT157" s="180" t="s">
        <v>145</v>
      </c>
      <c r="AU157" s="180" t="s">
        <v>86</v>
      </c>
      <c r="AV157" s="12" t="s">
        <v>86</v>
      </c>
      <c r="AW157" s="12" t="s">
        <v>4</v>
      </c>
      <c r="AX157" s="12" t="s">
        <v>78</v>
      </c>
      <c r="AY157" s="180" t="s">
        <v>137</v>
      </c>
    </row>
    <row r="158" spans="1:65" s="13" customFormat="1">
      <c r="B158" s="186"/>
      <c r="D158" s="175" t="s">
        <v>145</v>
      </c>
      <c r="E158" s="187" t="s">
        <v>1</v>
      </c>
      <c r="F158" s="188" t="s">
        <v>142</v>
      </c>
      <c r="H158" s="189">
        <v>4</v>
      </c>
      <c r="I158" s="190"/>
      <c r="J158" s="190"/>
      <c r="M158" s="186"/>
      <c r="N158" s="191"/>
      <c r="O158" s="192"/>
      <c r="P158" s="192"/>
      <c r="Q158" s="192"/>
      <c r="R158" s="192"/>
      <c r="S158" s="192"/>
      <c r="T158" s="192"/>
      <c r="U158" s="192"/>
      <c r="V158" s="192"/>
      <c r="W158" s="192"/>
      <c r="X158" s="193"/>
      <c r="AT158" s="187" t="s">
        <v>145</v>
      </c>
      <c r="AU158" s="187" t="s">
        <v>86</v>
      </c>
      <c r="AV158" s="13" t="s">
        <v>88</v>
      </c>
      <c r="AW158" s="13" t="s">
        <v>4</v>
      </c>
      <c r="AX158" s="13" t="s">
        <v>78</v>
      </c>
      <c r="AY158" s="187" t="s">
        <v>137</v>
      </c>
    </row>
    <row r="159" spans="1:65" s="14" customFormat="1">
      <c r="B159" s="194"/>
      <c r="D159" s="175" t="s">
        <v>145</v>
      </c>
      <c r="E159" s="195" t="s">
        <v>1</v>
      </c>
      <c r="F159" s="196" t="s">
        <v>148</v>
      </c>
      <c r="H159" s="197">
        <v>4</v>
      </c>
      <c r="I159" s="198"/>
      <c r="J159" s="198"/>
      <c r="M159" s="194"/>
      <c r="N159" s="199"/>
      <c r="O159" s="200"/>
      <c r="P159" s="200"/>
      <c r="Q159" s="200"/>
      <c r="R159" s="200"/>
      <c r="S159" s="200"/>
      <c r="T159" s="200"/>
      <c r="U159" s="200"/>
      <c r="V159" s="200"/>
      <c r="W159" s="200"/>
      <c r="X159" s="201"/>
      <c r="AT159" s="195" t="s">
        <v>145</v>
      </c>
      <c r="AU159" s="195" t="s">
        <v>86</v>
      </c>
      <c r="AV159" s="14" t="s">
        <v>142</v>
      </c>
      <c r="AW159" s="14" t="s">
        <v>4</v>
      </c>
      <c r="AX159" s="14" t="s">
        <v>86</v>
      </c>
      <c r="AY159" s="195" t="s">
        <v>137</v>
      </c>
    </row>
    <row r="160" spans="1:65" s="2" customFormat="1" ht="24" customHeight="1">
      <c r="A160" s="31"/>
      <c r="B160" s="159"/>
      <c r="C160" s="160" t="s">
        <v>168</v>
      </c>
      <c r="D160" s="160" t="s">
        <v>138</v>
      </c>
      <c r="E160" s="161" t="s">
        <v>421</v>
      </c>
      <c r="F160" s="162" t="s">
        <v>175</v>
      </c>
      <c r="G160" s="163" t="s">
        <v>141</v>
      </c>
      <c r="H160" s="164">
        <v>6</v>
      </c>
      <c r="I160" s="165"/>
      <c r="J160" s="165"/>
      <c r="K160" s="166">
        <f>ROUND(P160*H160,2)</f>
        <v>0</v>
      </c>
      <c r="L160" s="167"/>
      <c r="M160" s="32"/>
      <c r="N160" s="168" t="s">
        <v>1</v>
      </c>
      <c r="O160" s="169" t="s">
        <v>41</v>
      </c>
      <c r="P160" s="170">
        <f>I160+J160</f>
        <v>0</v>
      </c>
      <c r="Q160" s="170">
        <f>ROUND(I160*H160,2)</f>
        <v>0</v>
      </c>
      <c r="R160" s="170">
        <f>ROUND(J160*H160,2)</f>
        <v>0</v>
      </c>
      <c r="S160" s="56"/>
      <c r="T160" s="171">
        <f>S160*H160</f>
        <v>0</v>
      </c>
      <c r="U160" s="171">
        <v>0</v>
      </c>
      <c r="V160" s="171">
        <f>U160*H160</f>
        <v>0</v>
      </c>
      <c r="W160" s="171">
        <v>0</v>
      </c>
      <c r="X160" s="172">
        <f>W160*H160</f>
        <v>0</v>
      </c>
      <c r="Y160" s="31"/>
      <c r="Z160" s="31"/>
      <c r="AA160" s="31"/>
      <c r="AB160" s="31"/>
      <c r="AC160" s="31"/>
      <c r="AD160" s="31"/>
      <c r="AE160" s="31"/>
      <c r="AR160" s="173" t="s">
        <v>142</v>
      </c>
      <c r="AT160" s="173" t="s">
        <v>138</v>
      </c>
      <c r="AU160" s="173" t="s">
        <v>86</v>
      </c>
      <c r="AY160" s="17" t="s">
        <v>137</v>
      </c>
      <c r="BE160" s="174">
        <f>IF(O160="základní",K160,0)</f>
        <v>0</v>
      </c>
      <c r="BF160" s="174">
        <f>IF(O160="snížená",K160,0)</f>
        <v>0</v>
      </c>
      <c r="BG160" s="174">
        <f>IF(O160="zákl. přenesená",K160,0)</f>
        <v>0</v>
      </c>
      <c r="BH160" s="174">
        <f>IF(O160="sníž. přenesená",K160,0)</f>
        <v>0</v>
      </c>
      <c r="BI160" s="174">
        <f>IF(O160="nulová",K160,0)</f>
        <v>0</v>
      </c>
      <c r="BJ160" s="17" t="s">
        <v>86</v>
      </c>
      <c r="BK160" s="174">
        <f>ROUND(P160*H160,2)</f>
        <v>0</v>
      </c>
      <c r="BL160" s="17" t="s">
        <v>142</v>
      </c>
      <c r="BM160" s="173" t="s">
        <v>176</v>
      </c>
    </row>
    <row r="161" spans="1:65" s="2" customFormat="1" ht="19.5">
      <c r="A161" s="31"/>
      <c r="B161" s="32"/>
      <c r="C161" s="31"/>
      <c r="D161" s="175" t="s">
        <v>144</v>
      </c>
      <c r="E161" s="31"/>
      <c r="F161" s="176" t="s">
        <v>175</v>
      </c>
      <c r="G161" s="31"/>
      <c r="H161" s="31"/>
      <c r="I161" s="95"/>
      <c r="J161" s="95"/>
      <c r="K161" s="31"/>
      <c r="L161" s="31"/>
      <c r="M161" s="32"/>
      <c r="N161" s="177"/>
      <c r="O161" s="178"/>
      <c r="P161" s="56"/>
      <c r="Q161" s="56"/>
      <c r="R161" s="56"/>
      <c r="S161" s="56"/>
      <c r="T161" s="56"/>
      <c r="U161" s="56"/>
      <c r="V161" s="56"/>
      <c r="W161" s="56"/>
      <c r="X161" s="57"/>
      <c r="Y161" s="31"/>
      <c r="Z161" s="31"/>
      <c r="AA161" s="31"/>
      <c r="AB161" s="31"/>
      <c r="AC161" s="31"/>
      <c r="AD161" s="31"/>
      <c r="AE161" s="31"/>
      <c r="AT161" s="17" t="s">
        <v>144</v>
      </c>
      <c r="AU161" s="17" t="s">
        <v>86</v>
      </c>
    </row>
    <row r="162" spans="1:65" s="12" customFormat="1">
      <c r="B162" s="179"/>
      <c r="D162" s="175" t="s">
        <v>145</v>
      </c>
      <c r="E162" s="180" t="s">
        <v>1</v>
      </c>
      <c r="F162" s="181" t="s">
        <v>146</v>
      </c>
      <c r="H162" s="180" t="s">
        <v>1</v>
      </c>
      <c r="I162" s="182"/>
      <c r="J162" s="182"/>
      <c r="M162" s="179"/>
      <c r="N162" s="183"/>
      <c r="O162" s="184"/>
      <c r="P162" s="184"/>
      <c r="Q162" s="184"/>
      <c r="R162" s="184"/>
      <c r="S162" s="184"/>
      <c r="T162" s="184"/>
      <c r="U162" s="184"/>
      <c r="V162" s="184"/>
      <c r="W162" s="184"/>
      <c r="X162" s="185"/>
      <c r="AT162" s="180" t="s">
        <v>145</v>
      </c>
      <c r="AU162" s="180" t="s">
        <v>86</v>
      </c>
      <c r="AV162" s="12" t="s">
        <v>86</v>
      </c>
      <c r="AW162" s="12" t="s">
        <v>4</v>
      </c>
      <c r="AX162" s="12" t="s">
        <v>78</v>
      </c>
      <c r="AY162" s="180" t="s">
        <v>137</v>
      </c>
    </row>
    <row r="163" spans="1:65" s="13" customFormat="1">
      <c r="B163" s="186"/>
      <c r="D163" s="175" t="s">
        <v>145</v>
      </c>
      <c r="E163" s="187" t="s">
        <v>1</v>
      </c>
      <c r="F163" s="188" t="s">
        <v>169</v>
      </c>
      <c r="H163" s="189">
        <v>6</v>
      </c>
      <c r="I163" s="190"/>
      <c r="J163" s="190"/>
      <c r="M163" s="186"/>
      <c r="N163" s="191"/>
      <c r="O163" s="192"/>
      <c r="P163" s="192"/>
      <c r="Q163" s="192"/>
      <c r="R163" s="192"/>
      <c r="S163" s="192"/>
      <c r="T163" s="192"/>
      <c r="U163" s="192"/>
      <c r="V163" s="192"/>
      <c r="W163" s="192"/>
      <c r="X163" s="193"/>
      <c r="AT163" s="187" t="s">
        <v>145</v>
      </c>
      <c r="AU163" s="187" t="s">
        <v>86</v>
      </c>
      <c r="AV163" s="13" t="s">
        <v>88</v>
      </c>
      <c r="AW163" s="13" t="s">
        <v>4</v>
      </c>
      <c r="AX163" s="13" t="s">
        <v>78</v>
      </c>
      <c r="AY163" s="187" t="s">
        <v>137</v>
      </c>
    </row>
    <row r="164" spans="1:65" s="14" customFormat="1">
      <c r="B164" s="194"/>
      <c r="D164" s="175" t="s">
        <v>145</v>
      </c>
      <c r="E164" s="195" t="s">
        <v>1</v>
      </c>
      <c r="F164" s="196" t="s">
        <v>148</v>
      </c>
      <c r="H164" s="197">
        <v>6</v>
      </c>
      <c r="I164" s="198"/>
      <c r="J164" s="198"/>
      <c r="M164" s="194"/>
      <c r="N164" s="199"/>
      <c r="O164" s="200"/>
      <c r="P164" s="200"/>
      <c r="Q164" s="200"/>
      <c r="R164" s="200"/>
      <c r="S164" s="200"/>
      <c r="T164" s="200"/>
      <c r="U164" s="200"/>
      <c r="V164" s="200"/>
      <c r="W164" s="200"/>
      <c r="X164" s="201"/>
      <c r="AT164" s="195" t="s">
        <v>145</v>
      </c>
      <c r="AU164" s="195" t="s">
        <v>86</v>
      </c>
      <c r="AV164" s="14" t="s">
        <v>142</v>
      </c>
      <c r="AW164" s="14" t="s">
        <v>4</v>
      </c>
      <c r="AX164" s="14" t="s">
        <v>86</v>
      </c>
      <c r="AY164" s="195" t="s">
        <v>137</v>
      </c>
    </row>
    <row r="165" spans="1:65" s="2" customFormat="1" ht="24" customHeight="1">
      <c r="A165" s="31"/>
      <c r="B165" s="159"/>
      <c r="C165" s="160" t="s">
        <v>147</v>
      </c>
      <c r="D165" s="160" t="s">
        <v>138</v>
      </c>
      <c r="E165" s="161" t="s">
        <v>422</v>
      </c>
      <c r="F165" s="162" t="s">
        <v>178</v>
      </c>
      <c r="G165" s="163" t="s">
        <v>141</v>
      </c>
      <c r="H165" s="164">
        <v>1</v>
      </c>
      <c r="I165" s="165"/>
      <c r="J165" s="165"/>
      <c r="K165" s="166">
        <f>ROUND(P165*H165,2)</f>
        <v>0</v>
      </c>
      <c r="L165" s="167"/>
      <c r="M165" s="32"/>
      <c r="N165" s="168" t="s">
        <v>1</v>
      </c>
      <c r="O165" s="169" t="s">
        <v>41</v>
      </c>
      <c r="P165" s="170">
        <f>I165+J165</f>
        <v>0</v>
      </c>
      <c r="Q165" s="170">
        <f>ROUND(I165*H165,2)</f>
        <v>0</v>
      </c>
      <c r="R165" s="170">
        <f>ROUND(J165*H165,2)</f>
        <v>0</v>
      </c>
      <c r="S165" s="56"/>
      <c r="T165" s="171">
        <f>S165*H165</f>
        <v>0</v>
      </c>
      <c r="U165" s="171">
        <v>0</v>
      </c>
      <c r="V165" s="171">
        <f>U165*H165</f>
        <v>0</v>
      </c>
      <c r="W165" s="171">
        <v>0</v>
      </c>
      <c r="X165" s="172">
        <f>W165*H165</f>
        <v>0</v>
      </c>
      <c r="Y165" s="31"/>
      <c r="Z165" s="31"/>
      <c r="AA165" s="31"/>
      <c r="AB165" s="31"/>
      <c r="AC165" s="31"/>
      <c r="AD165" s="31"/>
      <c r="AE165" s="31"/>
      <c r="AR165" s="173" t="s">
        <v>142</v>
      </c>
      <c r="AT165" s="173" t="s">
        <v>138</v>
      </c>
      <c r="AU165" s="173" t="s">
        <v>86</v>
      </c>
      <c r="AY165" s="17" t="s">
        <v>137</v>
      </c>
      <c r="BE165" s="174">
        <f>IF(O165="základní",K165,0)</f>
        <v>0</v>
      </c>
      <c r="BF165" s="174">
        <f>IF(O165="snížená",K165,0)</f>
        <v>0</v>
      </c>
      <c r="BG165" s="174">
        <f>IF(O165="zákl. přenesená",K165,0)</f>
        <v>0</v>
      </c>
      <c r="BH165" s="174">
        <f>IF(O165="sníž. přenesená",K165,0)</f>
        <v>0</v>
      </c>
      <c r="BI165" s="174">
        <f>IF(O165="nulová",K165,0)</f>
        <v>0</v>
      </c>
      <c r="BJ165" s="17" t="s">
        <v>86</v>
      </c>
      <c r="BK165" s="174">
        <f>ROUND(P165*H165,2)</f>
        <v>0</v>
      </c>
      <c r="BL165" s="17" t="s">
        <v>142</v>
      </c>
      <c r="BM165" s="173" t="s">
        <v>179</v>
      </c>
    </row>
    <row r="166" spans="1:65" s="2" customFormat="1">
      <c r="A166" s="31"/>
      <c r="B166" s="32"/>
      <c r="C166" s="31"/>
      <c r="D166" s="175" t="s">
        <v>144</v>
      </c>
      <c r="E166" s="31"/>
      <c r="F166" s="176" t="s">
        <v>178</v>
      </c>
      <c r="G166" s="31"/>
      <c r="H166" s="31"/>
      <c r="I166" s="95"/>
      <c r="J166" s="95"/>
      <c r="K166" s="31"/>
      <c r="L166" s="31"/>
      <c r="M166" s="32"/>
      <c r="N166" s="177"/>
      <c r="O166" s="178"/>
      <c r="P166" s="56"/>
      <c r="Q166" s="56"/>
      <c r="R166" s="56"/>
      <c r="S166" s="56"/>
      <c r="T166" s="56"/>
      <c r="U166" s="56"/>
      <c r="V166" s="56"/>
      <c r="W166" s="56"/>
      <c r="X166" s="57"/>
      <c r="Y166" s="31"/>
      <c r="Z166" s="31"/>
      <c r="AA166" s="31"/>
      <c r="AB166" s="31"/>
      <c r="AC166" s="31"/>
      <c r="AD166" s="31"/>
      <c r="AE166" s="31"/>
      <c r="AT166" s="17" t="s">
        <v>144</v>
      </c>
      <c r="AU166" s="17" t="s">
        <v>86</v>
      </c>
    </row>
    <row r="167" spans="1:65" s="12" customFormat="1">
      <c r="B167" s="179"/>
      <c r="D167" s="175" t="s">
        <v>145</v>
      </c>
      <c r="E167" s="180" t="s">
        <v>1</v>
      </c>
      <c r="F167" s="181" t="s">
        <v>146</v>
      </c>
      <c r="H167" s="180" t="s">
        <v>1</v>
      </c>
      <c r="I167" s="182"/>
      <c r="J167" s="182"/>
      <c r="M167" s="179"/>
      <c r="N167" s="183"/>
      <c r="O167" s="184"/>
      <c r="P167" s="184"/>
      <c r="Q167" s="184"/>
      <c r="R167" s="184"/>
      <c r="S167" s="184"/>
      <c r="T167" s="184"/>
      <c r="U167" s="184"/>
      <c r="V167" s="184"/>
      <c r="W167" s="184"/>
      <c r="X167" s="185"/>
      <c r="AT167" s="180" t="s">
        <v>145</v>
      </c>
      <c r="AU167" s="180" t="s">
        <v>86</v>
      </c>
      <c r="AV167" s="12" t="s">
        <v>86</v>
      </c>
      <c r="AW167" s="12" t="s">
        <v>4</v>
      </c>
      <c r="AX167" s="12" t="s">
        <v>78</v>
      </c>
      <c r="AY167" s="180" t="s">
        <v>137</v>
      </c>
    </row>
    <row r="168" spans="1:65" s="13" customFormat="1">
      <c r="B168" s="186"/>
      <c r="D168" s="175" t="s">
        <v>145</v>
      </c>
      <c r="E168" s="187" t="s">
        <v>1</v>
      </c>
      <c r="F168" s="188" t="s">
        <v>86</v>
      </c>
      <c r="H168" s="189">
        <v>1</v>
      </c>
      <c r="I168" s="190"/>
      <c r="J168" s="190"/>
      <c r="M168" s="186"/>
      <c r="N168" s="191"/>
      <c r="O168" s="192"/>
      <c r="P168" s="192"/>
      <c r="Q168" s="192"/>
      <c r="R168" s="192"/>
      <c r="S168" s="192"/>
      <c r="T168" s="192"/>
      <c r="U168" s="192"/>
      <c r="V168" s="192"/>
      <c r="W168" s="192"/>
      <c r="X168" s="193"/>
      <c r="AT168" s="187" t="s">
        <v>145</v>
      </c>
      <c r="AU168" s="187" t="s">
        <v>86</v>
      </c>
      <c r="AV168" s="13" t="s">
        <v>88</v>
      </c>
      <c r="AW168" s="13" t="s">
        <v>4</v>
      </c>
      <c r="AX168" s="13" t="s">
        <v>78</v>
      </c>
      <c r="AY168" s="187" t="s">
        <v>137</v>
      </c>
    </row>
    <row r="169" spans="1:65" s="14" customFormat="1">
      <c r="B169" s="194"/>
      <c r="D169" s="175" t="s">
        <v>145</v>
      </c>
      <c r="E169" s="195" t="s">
        <v>1</v>
      </c>
      <c r="F169" s="196" t="s">
        <v>148</v>
      </c>
      <c r="H169" s="197">
        <v>1</v>
      </c>
      <c r="I169" s="198"/>
      <c r="J169" s="198"/>
      <c r="M169" s="194"/>
      <c r="N169" s="199"/>
      <c r="O169" s="200"/>
      <c r="P169" s="200"/>
      <c r="Q169" s="200"/>
      <c r="R169" s="200"/>
      <c r="S169" s="200"/>
      <c r="T169" s="200"/>
      <c r="U169" s="200"/>
      <c r="V169" s="200"/>
      <c r="W169" s="200"/>
      <c r="X169" s="201"/>
      <c r="AT169" s="195" t="s">
        <v>145</v>
      </c>
      <c r="AU169" s="195" t="s">
        <v>86</v>
      </c>
      <c r="AV169" s="14" t="s">
        <v>142</v>
      </c>
      <c r="AW169" s="14" t="s">
        <v>4</v>
      </c>
      <c r="AX169" s="14" t="s">
        <v>86</v>
      </c>
      <c r="AY169" s="195" t="s">
        <v>137</v>
      </c>
    </row>
    <row r="170" spans="1:65" s="2" customFormat="1" ht="36" customHeight="1">
      <c r="A170" s="31"/>
      <c r="B170" s="159"/>
      <c r="C170" s="160" t="s">
        <v>183</v>
      </c>
      <c r="D170" s="160" t="s">
        <v>138</v>
      </c>
      <c r="E170" s="161" t="s">
        <v>423</v>
      </c>
      <c r="F170" s="162" t="s">
        <v>181</v>
      </c>
      <c r="G170" s="163" t="s">
        <v>141</v>
      </c>
      <c r="H170" s="164">
        <v>21</v>
      </c>
      <c r="I170" s="165"/>
      <c r="J170" s="165"/>
      <c r="K170" s="166">
        <f>ROUND(P170*H170,2)</f>
        <v>0</v>
      </c>
      <c r="L170" s="167"/>
      <c r="M170" s="32"/>
      <c r="N170" s="168" t="s">
        <v>1</v>
      </c>
      <c r="O170" s="169" t="s">
        <v>41</v>
      </c>
      <c r="P170" s="170">
        <f>I170+J170</f>
        <v>0</v>
      </c>
      <c r="Q170" s="170">
        <f>ROUND(I170*H170,2)</f>
        <v>0</v>
      </c>
      <c r="R170" s="170">
        <f>ROUND(J170*H170,2)</f>
        <v>0</v>
      </c>
      <c r="S170" s="56"/>
      <c r="T170" s="171">
        <f>S170*H170</f>
        <v>0</v>
      </c>
      <c r="U170" s="171">
        <v>0</v>
      </c>
      <c r="V170" s="171">
        <f>U170*H170</f>
        <v>0</v>
      </c>
      <c r="W170" s="171">
        <v>0</v>
      </c>
      <c r="X170" s="172">
        <f>W170*H170</f>
        <v>0</v>
      </c>
      <c r="Y170" s="31"/>
      <c r="Z170" s="31"/>
      <c r="AA170" s="31"/>
      <c r="AB170" s="31"/>
      <c r="AC170" s="31"/>
      <c r="AD170" s="31"/>
      <c r="AE170" s="31"/>
      <c r="AR170" s="173" t="s">
        <v>142</v>
      </c>
      <c r="AT170" s="173" t="s">
        <v>138</v>
      </c>
      <c r="AU170" s="173" t="s">
        <v>86</v>
      </c>
      <c r="AY170" s="17" t="s">
        <v>137</v>
      </c>
      <c r="BE170" s="174">
        <f>IF(O170="základní",K170,0)</f>
        <v>0</v>
      </c>
      <c r="BF170" s="174">
        <f>IF(O170="snížená",K170,0)</f>
        <v>0</v>
      </c>
      <c r="BG170" s="174">
        <f>IF(O170="zákl. přenesená",K170,0)</f>
        <v>0</v>
      </c>
      <c r="BH170" s="174">
        <f>IF(O170="sníž. přenesená",K170,0)</f>
        <v>0</v>
      </c>
      <c r="BI170" s="174">
        <f>IF(O170="nulová",K170,0)</f>
        <v>0</v>
      </c>
      <c r="BJ170" s="17" t="s">
        <v>86</v>
      </c>
      <c r="BK170" s="174">
        <f>ROUND(P170*H170,2)</f>
        <v>0</v>
      </c>
      <c r="BL170" s="17" t="s">
        <v>142</v>
      </c>
      <c r="BM170" s="173" t="s">
        <v>182</v>
      </c>
    </row>
    <row r="171" spans="1:65" s="2" customFormat="1" ht="19.5">
      <c r="A171" s="31"/>
      <c r="B171" s="32"/>
      <c r="C171" s="31"/>
      <c r="D171" s="175" t="s">
        <v>144</v>
      </c>
      <c r="E171" s="31"/>
      <c r="F171" s="176" t="s">
        <v>181</v>
      </c>
      <c r="G171" s="31"/>
      <c r="H171" s="31"/>
      <c r="I171" s="95"/>
      <c r="J171" s="95"/>
      <c r="K171" s="31"/>
      <c r="L171" s="31"/>
      <c r="M171" s="32"/>
      <c r="N171" s="177"/>
      <c r="O171" s="178"/>
      <c r="P171" s="56"/>
      <c r="Q171" s="56"/>
      <c r="R171" s="56"/>
      <c r="S171" s="56"/>
      <c r="T171" s="56"/>
      <c r="U171" s="56"/>
      <c r="V171" s="56"/>
      <c r="W171" s="56"/>
      <c r="X171" s="57"/>
      <c r="Y171" s="31"/>
      <c r="Z171" s="31"/>
      <c r="AA171" s="31"/>
      <c r="AB171" s="31"/>
      <c r="AC171" s="31"/>
      <c r="AD171" s="31"/>
      <c r="AE171" s="31"/>
      <c r="AT171" s="17" t="s">
        <v>144</v>
      </c>
      <c r="AU171" s="17" t="s">
        <v>86</v>
      </c>
    </row>
    <row r="172" spans="1:65" s="12" customFormat="1">
      <c r="B172" s="179"/>
      <c r="D172" s="175" t="s">
        <v>145</v>
      </c>
      <c r="E172" s="180" t="s">
        <v>1</v>
      </c>
      <c r="F172" s="181" t="s">
        <v>146</v>
      </c>
      <c r="H172" s="180" t="s">
        <v>1</v>
      </c>
      <c r="I172" s="182"/>
      <c r="J172" s="182"/>
      <c r="M172" s="179"/>
      <c r="N172" s="183"/>
      <c r="O172" s="184"/>
      <c r="P172" s="184"/>
      <c r="Q172" s="184"/>
      <c r="R172" s="184"/>
      <c r="S172" s="184"/>
      <c r="T172" s="184"/>
      <c r="U172" s="184"/>
      <c r="V172" s="184"/>
      <c r="W172" s="184"/>
      <c r="X172" s="185"/>
      <c r="AT172" s="180" t="s">
        <v>145</v>
      </c>
      <c r="AU172" s="180" t="s">
        <v>86</v>
      </c>
      <c r="AV172" s="12" t="s">
        <v>86</v>
      </c>
      <c r="AW172" s="12" t="s">
        <v>4</v>
      </c>
      <c r="AX172" s="12" t="s">
        <v>78</v>
      </c>
      <c r="AY172" s="180" t="s">
        <v>137</v>
      </c>
    </row>
    <row r="173" spans="1:65" s="13" customFormat="1">
      <c r="B173" s="186"/>
      <c r="D173" s="175" t="s">
        <v>145</v>
      </c>
      <c r="E173" s="187" t="s">
        <v>1</v>
      </c>
      <c r="F173" s="188" t="s">
        <v>8</v>
      </c>
      <c r="H173" s="189">
        <v>21</v>
      </c>
      <c r="I173" s="190"/>
      <c r="J173" s="190"/>
      <c r="M173" s="186"/>
      <c r="N173" s="191"/>
      <c r="O173" s="192"/>
      <c r="P173" s="192"/>
      <c r="Q173" s="192"/>
      <c r="R173" s="192"/>
      <c r="S173" s="192"/>
      <c r="T173" s="192"/>
      <c r="U173" s="192"/>
      <c r="V173" s="192"/>
      <c r="W173" s="192"/>
      <c r="X173" s="193"/>
      <c r="AT173" s="187" t="s">
        <v>145</v>
      </c>
      <c r="AU173" s="187" t="s">
        <v>86</v>
      </c>
      <c r="AV173" s="13" t="s">
        <v>88</v>
      </c>
      <c r="AW173" s="13" t="s">
        <v>4</v>
      </c>
      <c r="AX173" s="13" t="s">
        <v>78</v>
      </c>
      <c r="AY173" s="187" t="s">
        <v>137</v>
      </c>
    </row>
    <row r="174" spans="1:65" s="14" customFormat="1">
      <c r="B174" s="194"/>
      <c r="D174" s="175" t="s">
        <v>145</v>
      </c>
      <c r="E174" s="195" t="s">
        <v>1</v>
      </c>
      <c r="F174" s="196" t="s">
        <v>148</v>
      </c>
      <c r="H174" s="197">
        <v>21</v>
      </c>
      <c r="I174" s="198"/>
      <c r="J174" s="198"/>
      <c r="M174" s="194"/>
      <c r="N174" s="199"/>
      <c r="O174" s="200"/>
      <c r="P174" s="200"/>
      <c r="Q174" s="200"/>
      <c r="R174" s="200"/>
      <c r="S174" s="200"/>
      <c r="T174" s="200"/>
      <c r="U174" s="200"/>
      <c r="V174" s="200"/>
      <c r="W174" s="200"/>
      <c r="X174" s="201"/>
      <c r="AT174" s="195" t="s">
        <v>145</v>
      </c>
      <c r="AU174" s="195" t="s">
        <v>86</v>
      </c>
      <c r="AV174" s="14" t="s">
        <v>142</v>
      </c>
      <c r="AW174" s="14" t="s">
        <v>4</v>
      </c>
      <c r="AX174" s="14" t="s">
        <v>86</v>
      </c>
      <c r="AY174" s="195" t="s">
        <v>137</v>
      </c>
    </row>
    <row r="175" spans="1:65" s="2" customFormat="1" ht="24" customHeight="1">
      <c r="A175" s="31"/>
      <c r="B175" s="159"/>
      <c r="C175" s="160" t="s">
        <v>187</v>
      </c>
      <c r="D175" s="160" t="s">
        <v>138</v>
      </c>
      <c r="E175" s="161" t="s">
        <v>424</v>
      </c>
      <c r="F175" s="162" t="s">
        <v>185</v>
      </c>
      <c r="G175" s="163" t="s">
        <v>141</v>
      </c>
      <c r="H175" s="164">
        <v>4</v>
      </c>
      <c r="I175" s="165"/>
      <c r="J175" s="165"/>
      <c r="K175" s="166">
        <f>ROUND(P175*H175,2)</f>
        <v>0</v>
      </c>
      <c r="L175" s="167"/>
      <c r="M175" s="32"/>
      <c r="N175" s="168" t="s">
        <v>1</v>
      </c>
      <c r="O175" s="169" t="s">
        <v>41</v>
      </c>
      <c r="P175" s="170">
        <f>I175+J175</f>
        <v>0</v>
      </c>
      <c r="Q175" s="170">
        <f>ROUND(I175*H175,2)</f>
        <v>0</v>
      </c>
      <c r="R175" s="170">
        <f>ROUND(J175*H175,2)</f>
        <v>0</v>
      </c>
      <c r="S175" s="56"/>
      <c r="T175" s="171">
        <f>S175*H175</f>
        <v>0</v>
      </c>
      <c r="U175" s="171">
        <v>0</v>
      </c>
      <c r="V175" s="171">
        <f>U175*H175</f>
        <v>0</v>
      </c>
      <c r="W175" s="171">
        <v>0</v>
      </c>
      <c r="X175" s="172">
        <f>W175*H175</f>
        <v>0</v>
      </c>
      <c r="Y175" s="31"/>
      <c r="Z175" s="31"/>
      <c r="AA175" s="31"/>
      <c r="AB175" s="31"/>
      <c r="AC175" s="31"/>
      <c r="AD175" s="31"/>
      <c r="AE175" s="31"/>
      <c r="AR175" s="173" t="s">
        <v>142</v>
      </c>
      <c r="AT175" s="173" t="s">
        <v>138</v>
      </c>
      <c r="AU175" s="173" t="s">
        <v>86</v>
      </c>
      <c r="AY175" s="17" t="s">
        <v>137</v>
      </c>
      <c r="BE175" s="174">
        <f>IF(O175="základní",K175,0)</f>
        <v>0</v>
      </c>
      <c r="BF175" s="174">
        <f>IF(O175="snížená",K175,0)</f>
        <v>0</v>
      </c>
      <c r="BG175" s="174">
        <f>IF(O175="zákl. přenesená",K175,0)</f>
        <v>0</v>
      </c>
      <c r="BH175" s="174">
        <f>IF(O175="sníž. přenesená",K175,0)</f>
        <v>0</v>
      </c>
      <c r="BI175" s="174">
        <f>IF(O175="nulová",K175,0)</f>
        <v>0</v>
      </c>
      <c r="BJ175" s="17" t="s">
        <v>86</v>
      </c>
      <c r="BK175" s="174">
        <f>ROUND(P175*H175,2)</f>
        <v>0</v>
      </c>
      <c r="BL175" s="17" t="s">
        <v>142</v>
      </c>
      <c r="BM175" s="173" t="s">
        <v>186</v>
      </c>
    </row>
    <row r="176" spans="1:65" s="2" customFormat="1">
      <c r="A176" s="31"/>
      <c r="B176" s="32"/>
      <c r="C176" s="31"/>
      <c r="D176" s="175" t="s">
        <v>144</v>
      </c>
      <c r="E176" s="31"/>
      <c r="F176" s="176" t="s">
        <v>185</v>
      </c>
      <c r="G176" s="31"/>
      <c r="H176" s="31"/>
      <c r="I176" s="95"/>
      <c r="J176" s="95"/>
      <c r="K176" s="31"/>
      <c r="L176" s="31"/>
      <c r="M176" s="32"/>
      <c r="N176" s="177"/>
      <c r="O176" s="178"/>
      <c r="P176" s="56"/>
      <c r="Q176" s="56"/>
      <c r="R176" s="56"/>
      <c r="S176" s="56"/>
      <c r="T176" s="56"/>
      <c r="U176" s="56"/>
      <c r="V176" s="56"/>
      <c r="W176" s="56"/>
      <c r="X176" s="57"/>
      <c r="Y176" s="31"/>
      <c r="Z176" s="31"/>
      <c r="AA176" s="31"/>
      <c r="AB176" s="31"/>
      <c r="AC176" s="31"/>
      <c r="AD176" s="31"/>
      <c r="AE176" s="31"/>
      <c r="AT176" s="17" t="s">
        <v>144</v>
      </c>
      <c r="AU176" s="17" t="s">
        <v>86</v>
      </c>
    </row>
    <row r="177" spans="1:65" s="12" customFormat="1">
      <c r="B177" s="179"/>
      <c r="D177" s="175" t="s">
        <v>145</v>
      </c>
      <c r="E177" s="180" t="s">
        <v>1</v>
      </c>
      <c r="F177" s="181" t="s">
        <v>146</v>
      </c>
      <c r="H177" s="180" t="s">
        <v>1</v>
      </c>
      <c r="I177" s="182"/>
      <c r="J177" s="182"/>
      <c r="M177" s="179"/>
      <c r="N177" s="183"/>
      <c r="O177" s="184"/>
      <c r="P177" s="184"/>
      <c r="Q177" s="184"/>
      <c r="R177" s="184"/>
      <c r="S177" s="184"/>
      <c r="T177" s="184"/>
      <c r="U177" s="184"/>
      <c r="V177" s="184"/>
      <c r="W177" s="184"/>
      <c r="X177" s="185"/>
      <c r="AT177" s="180" t="s">
        <v>145</v>
      </c>
      <c r="AU177" s="180" t="s">
        <v>86</v>
      </c>
      <c r="AV177" s="12" t="s">
        <v>86</v>
      </c>
      <c r="AW177" s="12" t="s">
        <v>4</v>
      </c>
      <c r="AX177" s="12" t="s">
        <v>78</v>
      </c>
      <c r="AY177" s="180" t="s">
        <v>137</v>
      </c>
    </row>
    <row r="178" spans="1:65" s="13" customFormat="1">
      <c r="B178" s="186"/>
      <c r="D178" s="175" t="s">
        <v>145</v>
      </c>
      <c r="E178" s="187" t="s">
        <v>1</v>
      </c>
      <c r="F178" s="188" t="s">
        <v>142</v>
      </c>
      <c r="H178" s="189">
        <v>4</v>
      </c>
      <c r="I178" s="190"/>
      <c r="J178" s="190"/>
      <c r="M178" s="186"/>
      <c r="N178" s="191"/>
      <c r="O178" s="192"/>
      <c r="P178" s="192"/>
      <c r="Q178" s="192"/>
      <c r="R178" s="192"/>
      <c r="S178" s="192"/>
      <c r="T178" s="192"/>
      <c r="U178" s="192"/>
      <c r="V178" s="192"/>
      <c r="W178" s="192"/>
      <c r="X178" s="193"/>
      <c r="AT178" s="187" t="s">
        <v>145</v>
      </c>
      <c r="AU178" s="187" t="s">
        <v>86</v>
      </c>
      <c r="AV178" s="13" t="s">
        <v>88</v>
      </c>
      <c r="AW178" s="13" t="s">
        <v>4</v>
      </c>
      <c r="AX178" s="13" t="s">
        <v>78</v>
      </c>
      <c r="AY178" s="187" t="s">
        <v>137</v>
      </c>
    </row>
    <row r="179" spans="1:65" s="14" customFormat="1">
      <c r="B179" s="194"/>
      <c r="D179" s="175" t="s">
        <v>145</v>
      </c>
      <c r="E179" s="195" t="s">
        <v>1</v>
      </c>
      <c r="F179" s="196" t="s">
        <v>148</v>
      </c>
      <c r="H179" s="197">
        <v>4</v>
      </c>
      <c r="I179" s="198"/>
      <c r="J179" s="198"/>
      <c r="M179" s="194"/>
      <c r="N179" s="199"/>
      <c r="O179" s="200"/>
      <c r="P179" s="200"/>
      <c r="Q179" s="200"/>
      <c r="R179" s="200"/>
      <c r="S179" s="200"/>
      <c r="T179" s="200"/>
      <c r="U179" s="200"/>
      <c r="V179" s="200"/>
      <c r="W179" s="200"/>
      <c r="X179" s="201"/>
      <c r="AT179" s="195" t="s">
        <v>145</v>
      </c>
      <c r="AU179" s="195" t="s">
        <v>86</v>
      </c>
      <c r="AV179" s="14" t="s">
        <v>142</v>
      </c>
      <c r="AW179" s="14" t="s">
        <v>4</v>
      </c>
      <c r="AX179" s="14" t="s">
        <v>86</v>
      </c>
      <c r="AY179" s="195" t="s">
        <v>137</v>
      </c>
    </row>
    <row r="180" spans="1:65" s="2" customFormat="1" ht="24" customHeight="1">
      <c r="A180" s="31"/>
      <c r="B180" s="159"/>
      <c r="C180" s="160" t="s">
        <v>191</v>
      </c>
      <c r="D180" s="160" t="s">
        <v>138</v>
      </c>
      <c r="E180" s="161" t="s">
        <v>425</v>
      </c>
      <c r="F180" s="162" t="s">
        <v>189</v>
      </c>
      <c r="G180" s="163" t="s">
        <v>141</v>
      </c>
      <c r="H180" s="164">
        <v>4</v>
      </c>
      <c r="I180" s="165"/>
      <c r="J180" s="165"/>
      <c r="K180" s="166">
        <f>ROUND(P180*H180,2)</f>
        <v>0</v>
      </c>
      <c r="L180" s="167"/>
      <c r="M180" s="32"/>
      <c r="N180" s="168" t="s">
        <v>1</v>
      </c>
      <c r="O180" s="169" t="s">
        <v>41</v>
      </c>
      <c r="P180" s="170">
        <f>I180+J180</f>
        <v>0</v>
      </c>
      <c r="Q180" s="170">
        <f>ROUND(I180*H180,2)</f>
        <v>0</v>
      </c>
      <c r="R180" s="170">
        <f>ROUND(J180*H180,2)</f>
        <v>0</v>
      </c>
      <c r="S180" s="56"/>
      <c r="T180" s="171">
        <f>S180*H180</f>
        <v>0</v>
      </c>
      <c r="U180" s="171">
        <v>0</v>
      </c>
      <c r="V180" s="171">
        <f>U180*H180</f>
        <v>0</v>
      </c>
      <c r="W180" s="171">
        <v>0</v>
      </c>
      <c r="X180" s="172">
        <f>W180*H180</f>
        <v>0</v>
      </c>
      <c r="Y180" s="31"/>
      <c r="Z180" s="31"/>
      <c r="AA180" s="31"/>
      <c r="AB180" s="31"/>
      <c r="AC180" s="31"/>
      <c r="AD180" s="31"/>
      <c r="AE180" s="31"/>
      <c r="AR180" s="173" t="s">
        <v>142</v>
      </c>
      <c r="AT180" s="173" t="s">
        <v>138</v>
      </c>
      <c r="AU180" s="173" t="s">
        <v>86</v>
      </c>
      <c r="AY180" s="17" t="s">
        <v>137</v>
      </c>
      <c r="BE180" s="174">
        <f>IF(O180="základní",K180,0)</f>
        <v>0</v>
      </c>
      <c r="BF180" s="174">
        <f>IF(O180="snížená",K180,0)</f>
        <v>0</v>
      </c>
      <c r="BG180" s="174">
        <f>IF(O180="zákl. přenesená",K180,0)</f>
        <v>0</v>
      </c>
      <c r="BH180" s="174">
        <f>IF(O180="sníž. přenesená",K180,0)</f>
        <v>0</v>
      </c>
      <c r="BI180" s="174">
        <f>IF(O180="nulová",K180,0)</f>
        <v>0</v>
      </c>
      <c r="BJ180" s="17" t="s">
        <v>86</v>
      </c>
      <c r="BK180" s="174">
        <f>ROUND(P180*H180,2)</f>
        <v>0</v>
      </c>
      <c r="BL180" s="17" t="s">
        <v>142</v>
      </c>
      <c r="BM180" s="173" t="s">
        <v>190</v>
      </c>
    </row>
    <row r="181" spans="1:65" s="2" customFormat="1">
      <c r="A181" s="31"/>
      <c r="B181" s="32"/>
      <c r="C181" s="31"/>
      <c r="D181" s="175" t="s">
        <v>144</v>
      </c>
      <c r="E181" s="31"/>
      <c r="F181" s="176" t="s">
        <v>189</v>
      </c>
      <c r="G181" s="31"/>
      <c r="H181" s="31"/>
      <c r="I181" s="95"/>
      <c r="J181" s="95"/>
      <c r="K181" s="31"/>
      <c r="L181" s="31"/>
      <c r="M181" s="32"/>
      <c r="N181" s="177"/>
      <c r="O181" s="178"/>
      <c r="P181" s="56"/>
      <c r="Q181" s="56"/>
      <c r="R181" s="56"/>
      <c r="S181" s="56"/>
      <c r="T181" s="56"/>
      <c r="U181" s="56"/>
      <c r="V181" s="56"/>
      <c r="W181" s="56"/>
      <c r="X181" s="57"/>
      <c r="Y181" s="31"/>
      <c r="Z181" s="31"/>
      <c r="AA181" s="31"/>
      <c r="AB181" s="31"/>
      <c r="AC181" s="31"/>
      <c r="AD181" s="31"/>
      <c r="AE181" s="31"/>
      <c r="AT181" s="17" t="s">
        <v>144</v>
      </c>
      <c r="AU181" s="17" t="s">
        <v>86</v>
      </c>
    </row>
    <row r="182" spans="1:65" s="12" customFormat="1">
      <c r="B182" s="179"/>
      <c r="D182" s="175" t="s">
        <v>145</v>
      </c>
      <c r="E182" s="180" t="s">
        <v>1</v>
      </c>
      <c r="F182" s="181" t="s">
        <v>146</v>
      </c>
      <c r="H182" s="180" t="s">
        <v>1</v>
      </c>
      <c r="I182" s="182"/>
      <c r="J182" s="182"/>
      <c r="M182" s="179"/>
      <c r="N182" s="183"/>
      <c r="O182" s="184"/>
      <c r="P182" s="184"/>
      <c r="Q182" s="184"/>
      <c r="R182" s="184"/>
      <c r="S182" s="184"/>
      <c r="T182" s="184"/>
      <c r="U182" s="184"/>
      <c r="V182" s="184"/>
      <c r="W182" s="184"/>
      <c r="X182" s="185"/>
      <c r="AT182" s="180" t="s">
        <v>145</v>
      </c>
      <c r="AU182" s="180" t="s">
        <v>86</v>
      </c>
      <c r="AV182" s="12" t="s">
        <v>86</v>
      </c>
      <c r="AW182" s="12" t="s">
        <v>4</v>
      </c>
      <c r="AX182" s="12" t="s">
        <v>78</v>
      </c>
      <c r="AY182" s="180" t="s">
        <v>137</v>
      </c>
    </row>
    <row r="183" spans="1:65" s="13" customFormat="1">
      <c r="B183" s="186"/>
      <c r="D183" s="175" t="s">
        <v>145</v>
      </c>
      <c r="E183" s="187" t="s">
        <v>1</v>
      </c>
      <c r="F183" s="188" t="s">
        <v>142</v>
      </c>
      <c r="H183" s="189">
        <v>4</v>
      </c>
      <c r="I183" s="190"/>
      <c r="J183" s="190"/>
      <c r="M183" s="186"/>
      <c r="N183" s="191"/>
      <c r="O183" s="192"/>
      <c r="P183" s="192"/>
      <c r="Q183" s="192"/>
      <c r="R183" s="192"/>
      <c r="S183" s="192"/>
      <c r="T183" s="192"/>
      <c r="U183" s="192"/>
      <c r="V183" s="192"/>
      <c r="W183" s="192"/>
      <c r="X183" s="193"/>
      <c r="AT183" s="187" t="s">
        <v>145</v>
      </c>
      <c r="AU183" s="187" t="s">
        <v>86</v>
      </c>
      <c r="AV183" s="13" t="s">
        <v>88</v>
      </c>
      <c r="AW183" s="13" t="s">
        <v>4</v>
      </c>
      <c r="AX183" s="13" t="s">
        <v>78</v>
      </c>
      <c r="AY183" s="187" t="s">
        <v>137</v>
      </c>
    </row>
    <row r="184" spans="1:65" s="14" customFormat="1">
      <c r="B184" s="194"/>
      <c r="D184" s="175" t="s">
        <v>145</v>
      </c>
      <c r="E184" s="195" t="s">
        <v>1</v>
      </c>
      <c r="F184" s="196" t="s">
        <v>148</v>
      </c>
      <c r="H184" s="197">
        <v>4</v>
      </c>
      <c r="I184" s="198"/>
      <c r="J184" s="198"/>
      <c r="M184" s="194"/>
      <c r="N184" s="199"/>
      <c r="O184" s="200"/>
      <c r="P184" s="200"/>
      <c r="Q184" s="200"/>
      <c r="R184" s="200"/>
      <c r="S184" s="200"/>
      <c r="T184" s="200"/>
      <c r="U184" s="200"/>
      <c r="V184" s="200"/>
      <c r="W184" s="200"/>
      <c r="X184" s="201"/>
      <c r="AT184" s="195" t="s">
        <v>145</v>
      </c>
      <c r="AU184" s="195" t="s">
        <v>86</v>
      </c>
      <c r="AV184" s="14" t="s">
        <v>142</v>
      </c>
      <c r="AW184" s="14" t="s">
        <v>4</v>
      </c>
      <c r="AX184" s="14" t="s">
        <v>86</v>
      </c>
      <c r="AY184" s="195" t="s">
        <v>137</v>
      </c>
    </row>
    <row r="185" spans="1:65" s="2" customFormat="1" ht="24" customHeight="1">
      <c r="A185" s="31"/>
      <c r="B185" s="159"/>
      <c r="C185" s="160" t="s">
        <v>196</v>
      </c>
      <c r="D185" s="160" t="s">
        <v>138</v>
      </c>
      <c r="E185" s="161" t="s">
        <v>426</v>
      </c>
      <c r="F185" s="162" t="s">
        <v>193</v>
      </c>
      <c r="G185" s="163" t="s">
        <v>141</v>
      </c>
      <c r="H185" s="164">
        <v>1</v>
      </c>
      <c r="I185" s="165"/>
      <c r="J185" s="165"/>
      <c r="K185" s="166">
        <f>ROUND(P185*H185,2)</f>
        <v>0</v>
      </c>
      <c r="L185" s="167"/>
      <c r="M185" s="32"/>
      <c r="N185" s="168" t="s">
        <v>1</v>
      </c>
      <c r="O185" s="169" t="s">
        <v>41</v>
      </c>
      <c r="P185" s="170">
        <f>I185+J185</f>
        <v>0</v>
      </c>
      <c r="Q185" s="170">
        <f>ROUND(I185*H185,2)</f>
        <v>0</v>
      </c>
      <c r="R185" s="170">
        <f>ROUND(J185*H185,2)</f>
        <v>0</v>
      </c>
      <c r="S185" s="56"/>
      <c r="T185" s="171">
        <f>S185*H185</f>
        <v>0</v>
      </c>
      <c r="U185" s="171">
        <v>0</v>
      </c>
      <c r="V185" s="171">
        <f>U185*H185</f>
        <v>0</v>
      </c>
      <c r="W185" s="171">
        <v>0</v>
      </c>
      <c r="X185" s="172">
        <f>W185*H185</f>
        <v>0</v>
      </c>
      <c r="Y185" s="31"/>
      <c r="Z185" s="31"/>
      <c r="AA185" s="31"/>
      <c r="AB185" s="31"/>
      <c r="AC185" s="31"/>
      <c r="AD185" s="31"/>
      <c r="AE185" s="31"/>
      <c r="AR185" s="173" t="s">
        <v>142</v>
      </c>
      <c r="AT185" s="173" t="s">
        <v>138</v>
      </c>
      <c r="AU185" s="173" t="s">
        <v>86</v>
      </c>
      <c r="AY185" s="17" t="s">
        <v>137</v>
      </c>
      <c r="BE185" s="174">
        <f>IF(O185="základní",K185,0)</f>
        <v>0</v>
      </c>
      <c r="BF185" s="174">
        <f>IF(O185="snížená",K185,0)</f>
        <v>0</v>
      </c>
      <c r="BG185" s="174">
        <f>IF(O185="zákl. přenesená",K185,0)</f>
        <v>0</v>
      </c>
      <c r="BH185" s="174">
        <f>IF(O185="sníž. přenesená",K185,0)</f>
        <v>0</v>
      </c>
      <c r="BI185" s="174">
        <f>IF(O185="nulová",K185,0)</f>
        <v>0</v>
      </c>
      <c r="BJ185" s="17" t="s">
        <v>86</v>
      </c>
      <c r="BK185" s="174">
        <f>ROUND(P185*H185,2)</f>
        <v>0</v>
      </c>
      <c r="BL185" s="17" t="s">
        <v>142</v>
      </c>
      <c r="BM185" s="173" t="s">
        <v>194</v>
      </c>
    </row>
    <row r="186" spans="1:65" s="2" customFormat="1">
      <c r="A186" s="31"/>
      <c r="B186" s="32"/>
      <c r="C186" s="31"/>
      <c r="D186" s="175" t="s">
        <v>144</v>
      </c>
      <c r="E186" s="31"/>
      <c r="F186" s="176" t="s">
        <v>193</v>
      </c>
      <c r="G186" s="31"/>
      <c r="H186" s="31"/>
      <c r="I186" s="95"/>
      <c r="J186" s="95"/>
      <c r="K186" s="31"/>
      <c r="L186" s="31"/>
      <c r="M186" s="32"/>
      <c r="N186" s="177"/>
      <c r="O186" s="178"/>
      <c r="P186" s="56"/>
      <c r="Q186" s="56"/>
      <c r="R186" s="56"/>
      <c r="S186" s="56"/>
      <c r="T186" s="56"/>
      <c r="U186" s="56"/>
      <c r="V186" s="56"/>
      <c r="W186" s="56"/>
      <c r="X186" s="57"/>
      <c r="Y186" s="31"/>
      <c r="Z186" s="31"/>
      <c r="AA186" s="31"/>
      <c r="AB186" s="31"/>
      <c r="AC186" s="31"/>
      <c r="AD186" s="31"/>
      <c r="AE186" s="31"/>
      <c r="AT186" s="17" t="s">
        <v>144</v>
      </c>
      <c r="AU186" s="17" t="s">
        <v>86</v>
      </c>
    </row>
    <row r="187" spans="1:65" s="12" customFormat="1">
      <c r="B187" s="179"/>
      <c r="D187" s="175" t="s">
        <v>145</v>
      </c>
      <c r="E187" s="180" t="s">
        <v>1</v>
      </c>
      <c r="F187" s="181" t="s">
        <v>195</v>
      </c>
      <c r="H187" s="180" t="s">
        <v>1</v>
      </c>
      <c r="I187" s="182"/>
      <c r="J187" s="182"/>
      <c r="M187" s="179"/>
      <c r="N187" s="183"/>
      <c r="O187" s="184"/>
      <c r="P187" s="184"/>
      <c r="Q187" s="184"/>
      <c r="R187" s="184"/>
      <c r="S187" s="184"/>
      <c r="T187" s="184"/>
      <c r="U187" s="184"/>
      <c r="V187" s="184"/>
      <c r="W187" s="184"/>
      <c r="X187" s="185"/>
      <c r="AT187" s="180" t="s">
        <v>145</v>
      </c>
      <c r="AU187" s="180" t="s">
        <v>86</v>
      </c>
      <c r="AV187" s="12" t="s">
        <v>86</v>
      </c>
      <c r="AW187" s="12" t="s">
        <v>4</v>
      </c>
      <c r="AX187" s="12" t="s">
        <v>78</v>
      </c>
      <c r="AY187" s="180" t="s">
        <v>137</v>
      </c>
    </row>
    <row r="188" spans="1:65" s="13" customFormat="1">
      <c r="B188" s="186"/>
      <c r="D188" s="175" t="s">
        <v>145</v>
      </c>
      <c r="E188" s="187" t="s">
        <v>1</v>
      </c>
      <c r="F188" s="188" t="s">
        <v>86</v>
      </c>
      <c r="H188" s="189">
        <v>1</v>
      </c>
      <c r="I188" s="190"/>
      <c r="J188" s="190"/>
      <c r="M188" s="186"/>
      <c r="N188" s="191"/>
      <c r="O188" s="192"/>
      <c r="P188" s="192"/>
      <c r="Q188" s="192"/>
      <c r="R188" s="192"/>
      <c r="S188" s="192"/>
      <c r="T188" s="192"/>
      <c r="U188" s="192"/>
      <c r="V188" s="192"/>
      <c r="W188" s="192"/>
      <c r="X188" s="193"/>
      <c r="AT188" s="187" t="s">
        <v>145</v>
      </c>
      <c r="AU188" s="187" t="s">
        <v>86</v>
      </c>
      <c r="AV188" s="13" t="s">
        <v>88</v>
      </c>
      <c r="AW188" s="13" t="s">
        <v>4</v>
      </c>
      <c r="AX188" s="13" t="s">
        <v>78</v>
      </c>
      <c r="AY188" s="187" t="s">
        <v>137</v>
      </c>
    </row>
    <row r="189" spans="1:65" s="14" customFormat="1">
      <c r="B189" s="194"/>
      <c r="D189" s="175" t="s">
        <v>145</v>
      </c>
      <c r="E189" s="195" t="s">
        <v>1</v>
      </c>
      <c r="F189" s="196" t="s">
        <v>148</v>
      </c>
      <c r="H189" s="197">
        <v>1</v>
      </c>
      <c r="I189" s="198"/>
      <c r="J189" s="198"/>
      <c r="M189" s="194"/>
      <c r="N189" s="199"/>
      <c r="O189" s="200"/>
      <c r="P189" s="200"/>
      <c r="Q189" s="200"/>
      <c r="R189" s="200"/>
      <c r="S189" s="200"/>
      <c r="T189" s="200"/>
      <c r="U189" s="200"/>
      <c r="V189" s="200"/>
      <c r="W189" s="200"/>
      <c r="X189" s="201"/>
      <c r="AT189" s="195" t="s">
        <v>145</v>
      </c>
      <c r="AU189" s="195" t="s">
        <v>86</v>
      </c>
      <c r="AV189" s="14" t="s">
        <v>142</v>
      </c>
      <c r="AW189" s="14" t="s">
        <v>4</v>
      </c>
      <c r="AX189" s="14" t="s">
        <v>86</v>
      </c>
      <c r="AY189" s="195" t="s">
        <v>137</v>
      </c>
    </row>
    <row r="190" spans="1:65" s="2" customFormat="1" ht="24" customHeight="1">
      <c r="A190" s="31"/>
      <c r="B190" s="159"/>
      <c r="C190" s="160" t="s">
        <v>203</v>
      </c>
      <c r="D190" s="160" t="s">
        <v>138</v>
      </c>
      <c r="E190" s="161" t="s">
        <v>427</v>
      </c>
      <c r="F190" s="162" t="s">
        <v>198</v>
      </c>
      <c r="G190" s="163" t="s">
        <v>141</v>
      </c>
      <c r="H190" s="164">
        <v>7</v>
      </c>
      <c r="I190" s="165"/>
      <c r="J190" s="165"/>
      <c r="K190" s="166">
        <f>ROUND(P190*H190,2)</f>
        <v>0</v>
      </c>
      <c r="L190" s="167"/>
      <c r="M190" s="32"/>
      <c r="N190" s="168" t="s">
        <v>1</v>
      </c>
      <c r="O190" s="169" t="s">
        <v>41</v>
      </c>
      <c r="P190" s="170">
        <f>I190+J190</f>
        <v>0</v>
      </c>
      <c r="Q190" s="170">
        <f>ROUND(I190*H190,2)</f>
        <v>0</v>
      </c>
      <c r="R190" s="170">
        <f>ROUND(J190*H190,2)</f>
        <v>0</v>
      </c>
      <c r="S190" s="56"/>
      <c r="T190" s="171">
        <f>S190*H190</f>
        <v>0</v>
      </c>
      <c r="U190" s="171">
        <v>0</v>
      </c>
      <c r="V190" s="171">
        <f>U190*H190</f>
        <v>0</v>
      </c>
      <c r="W190" s="171">
        <v>0</v>
      </c>
      <c r="X190" s="172">
        <f>W190*H190</f>
        <v>0</v>
      </c>
      <c r="Y190" s="31"/>
      <c r="Z190" s="31"/>
      <c r="AA190" s="31"/>
      <c r="AB190" s="31"/>
      <c r="AC190" s="31"/>
      <c r="AD190" s="31"/>
      <c r="AE190" s="31"/>
      <c r="AR190" s="173" t="s">
        <v>142</v>
      </c>
      <c r="AT190" s="173" t="s">
        <v>138</v>
      </c>
      <c r="AU190" s="173" t="s">
        <v>86</v>
      </c>
      <c r="AY190" s="17" t="s">
        <v>137</v>
      </c>
      <c r="BE190" s="174">
        <f>IF(O190="základní",K190,0)</f>
        <v>0</v>
      </c>
      <c r="BF190" s="174">
        <f>IF(O190="snížená",K190,0)</f>
        <v>0</v>
      </c>
      <c r="BG190" s="174">
        <f>IF(O190="zákl. přenesená",K190,0)</f>
        <v>0</v>
      </c>
      <c r="BH190" s="174">
        <f>IF(O190="sníž. přenesená",K190,0)</f>
        <v>0</v>
      </c>
      <c r="BI190" s="174">
        <f>IF(O190="nulová",K190,0)</f>
        <v>0</v>
      </c>
      <c r="BJ190" s="17" t="s">
        <v>86</v>
      </c>
      <c r="BK190" s="174">
        <f>ROUND(P190*H190,2)</f>
        <v>0</v>
      </c>
      <c r="BL190" s="17" t="s">
        <v>142</v>
      </c>
      <c r="BM190" s="173" t="s">
        <v>199</v>
      </c>
    </row>
    <row r="191" spans="1:65" s="2" customFormat="1">
      <c r="A191" s="31"/>
      <c r="B191" s="32"/>
      <c r="C191" s="31"/>
      <c r="D191" s="175" t="s">
        <v>144</v>
      </c>
      <c r="E191" s="31"/>
      <c r="F191" s="176" t="s">
        <v>198</v>
      </c>
      <c r="G191" s="31"/>
      <c r="H191" s="31"/>
      <c r="I191" s="95"/>
      <c r="J191" s="95"/>
      <c r="K191" s="31"/>
      <c r="L191" s="31"/>
      <c r="M191" s="32"/>
      <c r="N191" s="177"/>
      <c r="O191" s="178"/>
      <c r="P191" s="56"/>
      <c r="Q191" s="56"/>
      <c r="R191" s="56"/>
      <c r="S191" s="56"/>
      <c r="T191" s="56"/>
      <c r="U191" s="56"/>
      <c r="V191" s="56"/>
      <c r="W191" s="56"/>
      <c r="X191" s="57"/>
      <c r="Y191" s="31"/>
      <c r="Z191" s="31"/>
      <c r="AA191" s="31"/>
      <c r="AB191" s="31"/>
      <c r="AC191" s="31"/>
      <c r="AD191" s="31"/>
      <c r="AE191" s="31"/>
      <c r="AT191" s="17" t="s">
        <v>144</v>
      </c>
      <c r="AU191" s="17" t="s">
        <v>86</v>
      </c>
    </row>
    <row r="192" spans="1:65" s="2" customFormat="1" ht="48.75">
      <c r="A192" s="31"/>
      <c r="B192" s="32"/>
      <c r="C192" s="31"/>
      <c r="D192" s="175" t="s">
        <v>428</v>
      </c>
      <c r="E192" s="31"/>
      <c r="F192" s="205" t="s">
        <v>429</v>
      </c>
      <c r="G192" s="31"/>
      <c r="H192" s="31"/>
      <c r="I192" s="95"/>
      <c r="J192" s="95"/>
      <c r="K192" s="31"/>
      <c r="L192" s="31"/>
      <c r="M192" s="32"/>
      <c r="N192" s="177"/>
      <c r="O192" s="178"/>
      <c r="P192" s="56"/>
      <c r="Q192" s="56"/>
      <c r="R192" s="56"/>
      <c r="S192" s="56"/>
      <c r="T192" s="56"/>
      <c r="U192" s="56"/>
      <c r="V192" s="56"/>
      <c r="W192" s="56"/>
      <c r="X192" s="57"/>
      <c r="Y192" s="31"/>
      <c r="Z192" s="31"/>
      <c r="AA192" s="31"/>
      <c r="AB192" s="31"/>
      <c r="AC192" s="31"/>
      <c r="AD192" s="31"/>
      <c r="AE192" s="31"/>
      <c r="AT192" s="17" t="s">
        <v>428</v>
      </c>
      <c r="AU192" s="17" t="s">
        <v>86</v>
      </c>
    </row>
    <row r="193" spans="1:65" s="12" customFormat="1" ht="22.5">
      <c r="B193" s="179"/>
      <c r="D193" s="175" t="s">
        <v>145</v>
      </c>
      <c r="E193" s="180" t="s">
        <v>1</v>
      </c>
      <c r="F193" s="181" t="s">
        <v>158</v>
      </c>
      <c r="H193" s="180" t="s">
        <v>1</v>
      </c>
      <c r="I193" s="182"/>
      <c r="J193" s="182"/>
      <c r="M193" s="179"/>
      <c r="N193" s="183"/>
      <c r="O193" s="184"/>
      <c r="P193" s="184"/>
      <c r="Q193" s="184"/>
      <c r="R193" s="184"/>
      <c r="S193" s="184"/>
      <c r="T193" s="184"/>
      <c r="U193" s="184"/>
      <c r="V193" s="184"/>
      <c r="W193" s="184"/>
      <c r="X193" s="185"/>
      <c r="AT193" s="180" t="s">
        <v>145</v>
      </c>
      <c r="AU193" s="180" t="s">
        <v>86</v>
      </c>
      <c r="AV193" s="12" t="s">
        <v>86</v>
      </c>
      <c r="AW193" s="12" t="s">
        <v>4</v>
      </c>
      <c r="AX193" s="12" t="s">
        <v>78</v>
      </c>
      <c r="AY193" s="180" t="s">
        <v>137</v>
      </c>
    </row>
    <row r="194" spans="1:65" s="13" customFormat="1">
      <c r="B194" s="186"/>
      <c r="D194" s="175" t="s">
        <v>145</v>
      </c>
      <c r="E194" s="187" t="s">
        <v>1</v>
      </c>
      <c r="F194" s="188" t="s">
        <v>200</v>
      </c>
      <c r="H194" s="189">
        <v>7</v>
      </c>
      <c r="I194" s="190"/>
      <c r="J194" s="190"/>
      <c r="M194" s="186"/>
      <c r="N194" s="191"/>
      <c r="O194" s="192"/>
      <c r="P194" s="192"/>
      <c r="Q194" s="192"/>
      <c r="R194" s="192"/>
      <c r="S194" s="192"/>
      <c r="T194" s="192"/>
      <c r="U194" s="192"/>
      <c r="V194" s="192"/>
      <c r="W194" s="192"/>
      <c r="X194" s="193"/>
      <c r="AT194" s="187" t="s">
        <v>145</v>
      </c>
      <c r="AU194" s="187" t="s">
        <v>86</v>
      </c>
      <c r="AV194" s="13" t="s">
        <v>88</v>
      </c>
      <c r="AW194" s="13" t="s">
        <v>4</v>
      </c>
      <c r="AX194" s="13" t="s">
        <v>78</v>
      </c>
      <c r="AY194" s="187" t="s">
        <v>137</v>
      </c>
    </row>
    <row r="195" spans="1:65" s="14" customFormat="1">
      <c r="B195" s="194"/>
      <c r="D195" s="175" t="s">
        <v>145</v>
      </c>
      <c r="E195" s="195" t="s">
        <v>1</v>
      </c>
      <c r="F195" s="196" t="s">
        <v>148</v>
      </c>
      <c r="H195" s="197">
        <v>7</v>
      </c>
      <c r="I195" s="198"/>
      <c r="J195" s="198"/>
      <c r="M195" s="194"/>
      <c r="N195" s="199"/>
      <c r="O195" s="200"/>
      <c r="P195" s="200"/>
      <c r="Q195" s="200"/>
      <c r="R195" s="200"/>
      <c r="S195" s="200"/>
      <c r="T195" s="200"/>
      <c r="U195" s="200"/>
      <c r="V195" s="200"/>
      <c r="W195" s="200"/>
      <c r="X195" s="201"/>
      <c r="AT195" s="195" t="s">
        <v>145</v>
      </c>
      <c r="AU195" s="195" t="s">
        <v>86</v>
      </c>
      <c r="AV195" s="14" t="s">
        <v>142</v>
      </c>
      <c r="AW195" s="14" t="s">
        <v>4</v>
      </c>
      <c r="AX195" s="14" t="s">
        <v>86</v>
      </c>
      <c r="AY195" s="195" t="s">
        <v>137</v>
      </c>
    </row>
    <row r="196" spans="1:65" s="11" customFormat="1" ht="25.9" customHeight="1">
      <c r="B196" s="147"/>
      <c r="D196" s="148" t="s">
        <v>77</v>
      </c>
      <c r="E196" s="149" t="s">
        <v>201</v>
      </c>
      <c r="F196" s="149" t="s">
        <v>202</v>
      </c>
      <c r="I196" s="150"/>
      <c r="J196" s="150"/>
      <c r="K196" s="151">
        <f>BK196</f>
        <v>0</v>
      </c>
      <c r="M196" s="147"/>
      <c r="N196" s="152"/>
      <c r="O196" s="153"/>
      <c r="P196" s="153"/>
      <c r="Q196" s="154">
        <f>SUM(Q197:Q334)</f>
        <v>0</v>
      </c>
      <c r="R196" s="154">
        <f>SUM(R197:R334)</f>
        <v>0</v>
      </c>
      <c r="S196" s="153"/>
      <c r="T196" s="155">
        <f>SUM(T197:T334)</f>
        <v>0</v>
      </c>
      <c r="U196" s="153"/>
      <c r="V196" s="155">
        <f>SUM(V197:V334)</f>
        <v>0</v>
      </c>
      <c r="W196" s="153"/>
      <c r="X196" s="156">
        <f>SUM(X197:X334)</f>
        <v>0</v>
      </c>
      <c r="AR196" s="148" t="s">
        <v>86</v>
      </c>
      <c r="AT196" s="157" t="s">
        <v>77</v>
      </c>
      <c r="AU196" s="157" t="s">
        <v>78</v>
      </c>
      <c r="AY196" s="148" t="s">
        <v>137</v>
      </c>
      <c r="BK196" s="158">
        <f>SUM(BK197:BK334)</f>
        <v>0</v>
      </c>
    </row>
    <row r="197" spans="1:65" s="2" customFormat="1" ht="16.5" customHeight="1">
      <c r="A197" s="31"/>
      <c r="B197" s="159"/>
      <c r="C197" s="160" t="s">
        <v>9</v>
      </c>
      <c r="D197" s="160" t="s">
        <v>138</v>
      </c>
      <c r="E197" s="161" t="s">
        <v>430</v>
      </c>
      <c r="F197" s="162" t="s">
        <v>205</v>
      </c>
      <c r="G197" s="163" t="s">
        <v>141</v>
      </c>
      <c r="H197" s="164">
        <v>4</v>
      </c>
      <c r="I197" s="165"/>
      <c r="J197" s="165"/>
      <c r="K197" s="166">
        <f>ROUND(P197*H197,2)</f>
        <v>0</v>
      </c>
      <c r="L197" s="167"/>
      <c r="M197" s="32"/>
      <c r="N197" s="168" t="s">
        <v>1</v>
      </c>
      <c r="O197" s="169" t="s">
        <v>41</v>
      </c>
      <c r="P197" s="170">
        <f>I197+J197</f>
        <v>0</v>
      </c>
      <c r="Q197" s="170">
        <f>ROUND(I197*H197,2)</f>
        <v>0</v>
      </c>
      <c r="R197" s="170">
        <f>ROUND(J197*H197,2)</f>
        <v>0</v>
      </c>
      <c r="S197" s="56"/>
      <c r="T197" s="171">
        <f>S197*H197</f>
        <v>0</v>
      </c>
      <c r="U197" s="171">
        <v>0</v>
      </c>
      <c r="V197" s="171">
        <f>U197*H197</f>
        <v>0</v>
      </c>
      <c r="W197" s="171">
        <v>0</v>
      </c>
      <c r="X197" s="172">
        <f>W197*H197</f>
        <v>0</v>
      </c>
      <c r="Y197" s="31"/>
      <c r="Z197" s="31"/>
      <c r="AA197" s="31"/>
      <c r="AB197" s="31"/>
      <c r="AC197" s="31"/>
      <c r="AD197" s="31"/>
      <c r="AE197" s="31"/>
      <c r="AR197" s="173" t="s">
        <v>142</v>
      </c>
      <c r="AT197" s="173" t="s">
        <v>138</v>
      </c>
      <c r="AU197" s="173" t="s">
        <v>86</v>
      </c>
      <c r="AY197" s="17" t="s">
        <v>137</v>
      </c>
      <c r="BE197" s="174">
        <f>IF(O197="základní",K197,0)</f>
        <v>0</v>
      </c>
      <c r="BF197" s="174">
        <f>IF(O197="snížená",K197,0)</f>
        <v>0</v>
      </c>
      <c r="BG197" s="174">
        <f>IF(O197="zákl. přenesená",K197,0)</f>
        <v>0</v>
      </c>
      <c r="BH197" s="174">
        <f>IF(O197="sníž. přenesená",K197,0)</f>
        <v>0</v>
      </c>
      <c r="BI197" s="174">
        <f>IF(O197="nulová",K197,0)</f>
        <v>0</v>
      </c>
      <c r="BJ197" s="17" t="s">
        <v>86</v>
      </c>
      <c r="BK197" s="174">
        <f>ROUND(P197*H197,2)</f>
        <v>0</v>
      </c>
      <c r="BL197" s="17" t="s">
        <v>142</v>
      </c>
      <c r="BM197" s="173" t="s">
        <v>206</v>
      </c>
    </row>
    <row r="198" spans="1:65" s="2" customFormat="1">
      <c r="A198" s="31"/>
      <c r="B198" s="32"/>
      <c r="C198" s="31"/>
      <c r="D198" s="175" t="s">
        <v>144</v>
      </c>
      <c r="E198" s="31"/>
      <c r="F198" s="176" t="s">
        <v>205</v>
      </c>
      <c r="G198" s="31"/>
      <c r="H198" s="31"/>
      <c r="I198" s="95"/>
      <c r="J198" s="95"/>
      <c r="K198" s="31"/>
      <c r="L198" s="31"/>
      <c r="M198" s="32"/>
      <c r="N198" s="177"/>
      <c r="O198" s="178"/>
      <c r="P198" s="56"/>
      <c r="Q198" s="56"/>
      <c r="R198" s="56"/>
      <c r="S198" s="56"/>
      <c r="T198" s="56"/>
      <c r="U198" s="56"/>
      <c r="V198" s="56"/>
      <c r="W198" s="56"/>
      <c r="X198" s="57"/>
      <c r="Y198" s="31"/>
      <c r="Z198" s="31"/>
      <c r="AA198" s="31"/>
      <c r="AB198" s="31"/>
      <c r="AC198" s="31"/>
      <c r="AD198" s="31"/>
      <c r="AE198" s="31"/>
      <c r="AT198" s="17" t="s">
        <v>144</v>
      </c>
      <c r="AU198" s="17" t="s">
        <v>86</v>
      </c>
    </row>
    <row r="199" spans="1:65" s="12" customFormat="1">
      <c r="B199" s="179"/>
      <c r="D199" s="175" t="s">
        <v>145</v>
      </c>
      <c r="E199" s="180" t="s">
        <v>1</v>
      </c>
      <c r="F199" s="181" t="s">
        <v>146</v>
      </c>
      <c r="H199" s="180" t="s">
        <v>1</v>
      </c>
      <c r="I199" s="182"/>
      <c r="J199" s="182"/>
      <c r="M199" s="179"/>
      <c r="N199" s="183"/>
      <c r="O199" s="184"/>
      <c r="P199" s="184"/>
      <c r="Q199" s="184"/>
      <c r="R199" s="184"/>
      <c r="S199" s="184"/>
      <c r="T199" s="184"/>
      <c r="U199" s="184"/>
      <c r="V199" s="184"/>
      <c r="W199" s="184"/>
      <c r="X199" s="185"/>
      <c r="AT199" s="180" t="s">
        <v>145</v>
      </c>
      <c r="AU199" s="180" t="s">
        <v>86</v>
      </c>
      <c r="AV199" s="12" t="s">
        <v>86</v>
      </c>
      <c r="AW199" s="12" t="s">
        <v>4</v>
      </c>
      <c r="AX199" s="12" t="s">
        <v>78</v>
      </c>
      <c r="AY199" s="180" t="s">
        <v>137</v>
      </c>
    </row>
    <row r="200" spans="1:65" s="13" customFormat="1">
      <c r="B200" s="186"/>
      <c r="D200" s="175" t="s">
        <v>145</v>
      </c>
      <c r="E200" s="187" t="s">
        <v>1</v>
      </c>
      <c r="F200" s="188" t="s">
        <v>142</v>
      </c>
      <c r="H200" s="189">
        <v>4</v>
      </c>
      <c r="I200" s="190"/>
      <c r="J200" s="190"/>
      <c r="M200" s="186"/>
      <c r="N200" s="191"/>
      <c r="O200" s="192"/>
      <c r="P200" s="192"/>
      <c r="Q200" s="192"/>
      <c r="R200" s="192"/>
      <c r="S200" s="192"/>
      <c r="T200" s="192"/>
      <c r="U200" s="192"/>
      <c r="V200" s="192"/>
      <c r="W200" s="192"/>
      <c r="X200" s="193"/>
      <c r="AT200" s="187" t="s">
        <v>145</v>
      </c>
      <c r="AU200" s="187" t="s">
        <v>86</v>
      </c>
      <c r="AV200" s="13" t="s">
        <v>88</v>
      </c>
      <c r="AW200" s="13" t="s">
        <v>4</v>
      </c>
      <c r="AX200" s="13" t="s">
        <v>78</v>
      </c>
      <c r="AY200" s="187" t="s">
        <v>137</v>
      </c>
    </row>
    <row r="201" spans="1:65" s="14" customFormat="1">
      <c r="B201" s="194"/>
      <c r="D201" s="175" t="s">
        <v>145</v>
      </c>
      <c r="E201" s="195" t="s">
        <v>1</v>
      </c>
      <c r="F201" s="196" t="s">
        <v>148</v>
      </c>
      <c r="H201" s="197">
        <v>4</v>
      </c>
      <c r="I201" s="198"/>
      <c r="J201" s="198"/>
      <c r="M201" s="194"/>
      <c r="N201" s="199"/>
      <c r="O201" s="200"/>
      <c r="P201" s="200"/>
      <c r="Q201" s="200"/>
      <c r="R201" s="200"/>
      <c r="S201" s="200"/>
      <c r="T201" s="200"/>
      <c r="U201" s="200"/>
      <c r="V201" s="200"/>
      <c r="W201" s="200"/>
      <c r="X201" s="201"/>
      <c r="AT201" s="195" t="s">
        <v>145</v>
      </c>
      <c r="AU201" s="195" t="s">
        <v>86</v>
      </c>
      <c r="AV201" s="14" t="s">
        <v>142</v>
      </c>
      <c r="AW201" s="14" t="s">
        <v>4</v>
      </c>
      <c r="AX201" s="14" t="s">
        <v>86</v>
      </c>
      <c r="AY201" s="195" t="s">
        <v>137</v>
      </c>
    </row>
    <row r="202" spans="1:65" s="2" customFormat="1" ht="24" customHeight="1">
      <c r="A202" s="31"/>
      <c r="B202" s="159"/>
      <c r="C202" s="160" t="s">
        <v>143</v>
      </c>
      <c r="D202" s="160" t="s">
        <v>138</v>
      </c>
      <c r="E202" s="161" t="s">
        <v>431</v>
      </c>
      <c r="F202" s="162" t="s">
        <v>208</v>
      </c>
      <c r="G202" s="163" t="s">
        <v>141</v>
      </c>
      <c r="H202" s="164">
        <v>5</v>
      </c>
      <c r="I202" s="165"/>
      <c r="J202" s="165"/>
      <c r="K202" s="166">
        <f>ROUND(P202*H202,2)</f>
        <v>0</v>
      </c>
      <c r="L202" s="167"/>
      <c r="M202" s="32"/>
      <c r="N202" s="168" t="s">
        <v>1</v>
      </c>
      <c r="O202" s="169" t="s">
        <v>41</v>
      </c>
      <c r="P202" s="170">
        <f>I202+J202</f>
        <v>0</v>
      </c>
      <c r="Q202" s="170">
        <f>ROUND(I202*H202,2)</f>
        <v>0</v>
      </c>
      <c r="R202" s="170">
        <f>ROUND(J202*H202,2)</f>
        <v>0</v>
      </c>
      <c r="S202" s="56"/>
      <c r="T202" s="171">
        <f>S202*H202</f>
        <v>0</v>
      </c>
      <c r="U202" s="171">
        <v>0</v>
      </c>
      <c r="V202" s="171">
        <f>U202*H202</f>
        <v>0</v>
      </c>
      <c r="W202" s="171">
        <v>0</v>
      </c>
      <c r="X202" s="172">
        <f>W202*H202</f>
        <v>0</v>
      </c>
      <c r="Y202" s="31"/>
      <c r="Z202" s="31"/>
      <c r="AA202" s="31"/>
      <c r="AB202" s="31"/>
      <c r="AC202" s="31"/>
      <c r="AD202" s="31"/>
      <c r="AE202" s="31"/>
      <c r="AR202" s="173" t="s">
        <v>142</v>
      </c>
      <c r="AT202" s="173" t="s">
        <v>138</v>
      </c>
      <c r="AU202" s="173" t="s">
        <v>86</v>
      </c>
      <c r="AY202" s="17" t="s">
        <v>137</v>
      </c>
      <c r="BE202" s="174">
        <f>IF(O202="základní",K202,0)</f>
        <v>0</v>
      </c>
      <c r="BF202" s="174">
        <f>IF(O202="snížená",K202,0)</f>
        <v>0</v>
      </c>
      <c r="BG202" s="174">
        <f>IF(O202="zákl. přenesená",K202,0)</f>
        <v>0</v>
      </c>
      <c r="BH202" s="174">
        <f>IF(O202="sníž. přenesená",K202,0)</f>
        <v>0</v>
      </c>
      <c r="BI202" s="174">
        <f>IF(O202="nulová",K202,0)</f>
        <v>0</v>
      </c>
      <c r="BJ202" s="17" t="s">
        <v>86</v>
      </c>
      <c r="BK202" s="174">
        <f>ROUND(P202*H202,2)</f>
        <v>0</v>
      </c>
      <c r="BL202" s="17" t="s">
        <v>142</v>
      </c>
      <c r="BM202" s="173" t="s">
        <v>209</v>
      </c>
    </row>
    <row r="203" spans="1:65" s="2" customFormat="1">
      <c r="A203" s="31"/>
      <c r="B203" s="32"/>
      <c r="C203" s="31"/>
      <c r="D203" s="175" t="s">
        <v>144</v>
      </c>
      <c r="E203" s="31"/>
      <c r="F203" s="176" t="s">
        <v>208</v>
      </c>
      <c r="G203" s="31"/>
      <c r="H203" s="31"/>
      <c r="I203" s="95"/>
      <c r="J203" s="95"/>
      <c r="K203" s="31"/>
      <c r="L203" s="31"/>
      <c r="M203" s="32"/>
      <c r="N203" s="177"/>
      <c r="O203" s="178"/>
      <c r="P203" s="56"/>
      <c r="Q203" s="56"/>
      <c r="R203" s="56"/>
      <c r="S203" s="56"/>
      <c r="T203" s="56"/>
      <c r="U203" s="56"/>
      <c r="V203" s="56"/>
      <c r="W203" s="56"/>
      <c r="X203" s="57"/>
      <c r="Y203" s="31"/>
      <c r="Z203" s="31"/>
      <c r="AA203" s="31"/>
      <c r="AB203" s="31"/>
      <c r="AC203" s="31"/>
      <c r="AD203" s="31"/>
      <c r="AE203" s="31"/>
      <c r="AT203" s="17" t="s">
        <v>144</v>
      </c>
      <c r="AU203" s="17" t="s">
        <v>86</v>
      </c>
    </row>
    <row r="204" spans="1:65" s="12" customFormat="1">
      <c r="B204" s="179"/>
      <c r="D204" s="175" t="s">
        <v>145</v>
      </c>
      <c r="E204" s="180" t="s">
        <v>1</v>
      </c>
      <c r="F204" s="181" t="s">
        <v>146</v>
      </c>
      <c r="H204" s="180" t="s">
        <v>1</v>
      </c>
      <c r="I204" s="182"/>
      <c r="J204" s="182"/>
      <c r="M204" s="179"/>
      <c r="N204" s="183"/>
      <c r="O204" s="184"/>
      <c r="P204" s="184"/>
      <c r="Q204" s="184"/>
      <c r="R204" s="184"/>
      <c r="S204" s="184"/>
      <c r="T204" s="184"/>
      <c r="U204" s="184"/>
      <c r="V204" s="184"/>
      <c r="W204" s="184"/>
      <c r="X204" s="185"/>
      <c r="AT204" s="180" t="s">
        <v>145</v>
      </c>
      <c r="AU204" s="180" t="s">
        <v>86</v>
      </c>
      <c r="AV204" s="12" t="s">
        <v>86</v>
      </c>
      <c r="AW204" s="12" t="s">
        <v>4</v>
      </c>
      <c r="AX204" s="12" t="s">
        <v>78</v>
      </c>
      <c r="AY204" s="180" t="s">
        <v>137</v>
      </c>
    </row>
    <row r="205" spans="1:65" s="13" customFormat="1">
      <c r="B205" s="186"/>
      <c r="D205" s="175" t="s">
        <v>145</v>
      </c>
      <c r="E205" s="187" t="s">
        <v>1</v>
      </c>
      <c r="F205" s="188" t="s">
        <v>164</v>
      </c>
      <c r="H205" s="189">
        <v>5</v>
      </c>
      <c r="I205" s="190"/>
      <c r="J205" s="190"/>
      <c r="M205" s="186"/>
      <c r="N205" s="191"/>
      <c r="O205" s="192"/>
      <c r="P205" s="192"/>
      <c r="Q205" s="192"/>
      <c r="R205" s="192"/>
      <c r="S205" s="192"/>
      <c r="T205" s="192"/>
      <c r="U205" s="192"/>
      <c r="V205" s="192"/>
      <c r="W205" s="192"/>
      <c r="X205" s="193"/>
      <c r="AT205" s="187" t="s">
        <v>145</v>
      </c>
      <c r="AU205" s="187" t="s">
        <v>86</v>
      </c>
      <c r="AV205" s="13" t="s">
        <v>88</v>
      </c>
      <c r="AW205" s="13" t="s">
        <v>4</v>
      </c>
      <c r="AX205" s="13" t="s">
        <v>78</v>
      </c>
      <c r="AY205" s="187" t="s">
        <v>137</v>
      </c>
    </row>
    <row r="206" spans="1:65" s="14" customFormat="1">
      <c r="B206" s="194"/>
      <c r="D206" s="175" t="s">
        <v>145</v>
      </c>
      <c r="E206" s="195" t="s">
        <v>1</v>
      </c>
      <c r="F206" s="196" t="s">
        <v>148</v>
      </c>
      <c r="H206" s="197">
        <v>5</v>
      </c>
      <c r="I206" s="198"/>
      <c r="J206" s="198"/>
      <c r="M206" s="194"/>
      <c r="N206" s="199"/>
      <c r="O206" s="200"/>
      <c r="P206" s="200"/>
      <c r="Q206" s="200"/>
      <c r="R206" s="200"/>
      <c r="S206" s="200"/>
      <c r="T206" s="200"/>
      <c r="U206" s="200"/>
      <c r="V206" s="200"/>
      <c r="W206" s="200"/>
      <c r="X206" s="201"/>
      <c r="AT206" s="195" t="s">
        <v>145</v>
      </c>
      <c r="AU206" s="195" t="s">
        <v>86</v>
      </c>
      <c r="AV206" s="14" t="s">
        <v>142</v>
      </c>
      <c r="AW206" s="14" t="s">
        <v>4</v>
      </c>
      <c r="AX206" s="14" t="s">
        <v>86</v>
      </c>
      <c r="AY206" s="195" t="s">
        <v>137</v>
      </c>
    </row>
    <row r="207" spans="1:65" s="2" customFormat="1" ht="16.5" customHeight="1">
      <c r="A207" s="31"/>
      <c r="B207" s="159"/>
      <c r="C207" s="160" t="s">
        <v>213</v>
      </c>
      <c r="D207" s="160" t="s">
        <v>138</v>
      </c>
      <c r="E207" s="161" t="s">
        <v>432</v>
      </c>
      <c r="F207" s="162" t="s">
        <v>211</v>
      </c>
      <c r="G207" s="163" t="s">
        <v>141</v>
      </c>
      <c r="H207" s="164">
        <v>10</v>
      </c>
      <c r="I207" s="165"/>
      <c r="J207" s="165"/>
      <c r="K207" s="166">
        <f>ROUND(P207*H207,2)</f>
        <v>0</v>
      </c>
      <c r="L207" s="167"/>
      <c r="M207" s="32"/>
      <c r="N207" s="168" t="s">
        <v>1</v>
      </c>
      <c r="O207" s="169" t="s">
        <v>41</v>
      </c>
      <c r="P207" s="170">
        <f>I207+J207</f>
        <v>0</v>
      </c>
      <c r="Q207" s="170">
        <f>ROUND(I207*H207,2)</f>
        <v>0</v>
      </c>
      <c r="R207" s="170">
        <f>ROUND(J207*H207,2)</f>
        <v>0</v>
      </c>
      <c r="S207" s="56"/>
      <c r="T207" s="171">
        <f>S207*H207</f>
        <v>0</v>
      </c>
      <c r="U207" s="171">
        <v>0</v>
      </c>
      <c r="V207" s="171">
        <f>U207*H207</f>
        <v>0</v>
      </c>
      <c r="W207" s="171">
        <v>0</v>
      </c>
      <c r="X207" s="172">
        <f>W207*H207</f>
        <v>0</v>
      </c>
      <c r="Y207" s="31"/>
      <c r="Z207" s="31"/>
      <c r="AA207" s="31"/>
      <c r="AB207" s="31"/>
      <c r="AC207" s="31"/>
      <c r="AD207" s="31"/>
      <c r="AE207" s="31"/>
      <c r="AR207" s="173" t="s">
        <v>142</v>
      </c>
      <c r="AT207" s="173" t="s">
        <v>138</v>
      </c>
      <c r="AU207" s="173" t="s">
        <v>86</v>
      </c>
      <c r="AY207" s="17" t="s">
        <v>137</v>
      </c>
      <c r="BE207" s="174">
        <f>IF(O207="základní",K207,0)</f>
        <v>0</v>
      </c>
      <c r="BF207" s="174">
        <f>IF(O207="snížená",K207,0)</f>
        <v>0</v>
      </c>
      <c r="BG207" s="174">
        <f>IF(O207="zákl. přenesená",K207,0)</f>
        <v>0</v>
      </c>
      <c r="BH207" s="174">
        <f>IF(O207="sníž. přenesená",K207,0)</f>
        <v>0</v>
      </c>
      <c r="BI207" s="174">
        <f>IF(O207="nulová",K207,0)</f>
        <v>0</v>
      </c>
      <c r="BJ207" s="17" t="s">
        <v>86</v>
      </c>
      <c r="BK207" s="174">
        <f>ROUND(P207*H207,2)</f>
        <v>0</v>
      </c>
      <c r="BL207" s="17" t="s">
        <v>142</v>
      </c>
      <c r="BM207" s="173" t="s">
        <v>212</v>
      </c>
    </row>
    <row r="208" spans="1:65" s="2" customFormat="1">
      <c r="A208" s="31"/>
      <c r="B208" s="32"/>
      <c r="C208" s="31"/>
      <c r="D208" s="175" t="s">
        <v>144</v>
      </c>
      <c r="E208" s="31"/>
      <c r="F208" s="176" t="s">
        <v>211</v>
      </c>
      <c r="G208" s="31"/>
      <c r="H208" s="31"/>
      <c r="I208" s="95"/>
      <c r="J208" s="95"/>
      <c r="K208" s="31"/>
      <c r="L208" s="31"/>
      <c r="M208" s="32"/>
      <c r="N208" s="177"/>
      <c r="O208" s="178"/>
      <c r="P208" s="56"/>
      <c r="Q208" s="56"/>
      <c r="R208" s="56"/>
      <c r="S208" s="56"/>
      <c r="T208" s="56"/>
      <c r="U208" s="56"/>
      <c r="V208" s="56"/>
      <c r="W208" s="56"/>
      <c r="X208" s="57"/>
      <c r="Y208" s="31"/>
      <c r="Z208" s="31"/>
      <c r="AA208" s="31"/>
      <c r="AB208" s="31"/>
      <c r="AC208" s="31"/>
      <c r="AD208" s="31"/>
      <c r="AE208" s="31"/>
      <c r="AT208" s="17" t="s">
        <v>144</v>
      </c>
      <c r="AU208" s="17" t="s">
        <v>86</v>
      </c>
    </row>
    <row r="209" spans="1:65" s="12" customFormat="1">
      <c r="B209" s="179"/>
      <c r="D209" s="175" t="s">
        <v>145</v>
      </c>
      <c r="E209" s="180" t="s">
        <v>1</v>
      </c>
      <c r="F209" s="181" t="s">
        <v>146</v>
      </c>
      <c r="H209" s="180" t="s">
        <v>1</v>
      </c>
      <c r="I209" s="182"/>
      <c r="J209" s="182"/>
      <c r="M209" s="179"/>
      <c r="N209" s="183"/>
      <c r="O209" s="184"/>
      <c r="P209" s="184"/>
      <c r="Q209" s="184"/>
      <c r="R209" s="184"/>
      <c r="S209" s="184"/>
      <c r="T209" s="184"/>
      <c r="U209" s="184"/>
      <c r="V209" s="184"/>
      <c r="W209" s="184"/>
      <c r="X209" s="185"/>
      <c r="AT209" s="180" t="s">
        <v>145</v>
      </c>
      <c r="AU209" s="180" t="s">
        <v>86</v>
      </c>
      <c r="AV209" s="12" t="s">
        <v>86</v>
      </c>
      <c r="AW209" s="12" t="s">
        <v>4</v>
      </c>
      <c r="AX209" s="12" t="s">
        <v>78</v>
      </c>
      <c r="AY209" s="180" t="s">
        <v>137</v>
      </c>
    </row>
    <row r="210" spans="1:65" s="13" customFormat="1">
      <c r="B210" s="186"/>
      <c r="D210" s="175" t="s">
        <v>145</v>
      </c>
      <c r="E210" s="187" t="s">
        <v>1</v>
      </c>
      <c r="F210" s="188" t="s">
        <v>183</v>
      </c>
      <c r="H210" s="189">
        <v>10</v>
      </c>
      <c r="I210" s="190"/>
      <c r="J210" s="190"/>
      <c r="M210" s="186"/>
      <c r="N210" s="191"/>
      <c r="O210" s="192"/>
      <c r="P210" s="192"/>
      <c r="Q210" s="192"/>
      <c r="R210" s="192"/>
      <c r="S210" s="192"/>
      <c r="T210" s="192"/>
      <c r="U210" s="192"/>
      <c r="V210" s="192"/>
      <c r="W210" s="192"/>
      <c r="X210" s="193"/>
      <c r="AT210" s="187" t="s">
        <v>145</v>
      </c>
      <c r="AU210" s="187" t="s">
        <v>86</v>
      </c>
      <c r="AV210" s="13" t="s">
        <v>88</v>
      </c>
      <c r="AW210" s="13" t="s">
        <v>4</v>
      </c>
      <c r="AX210" s="13" t="s">
        <v>78</v>
      </c>
      <c r="AY210" s="187" t="s">
        <v>137</v>
      </c>
    </row>
    <row r="211" spans="1:65" s="14" customFormat="1">
      <c r="B211" s="194"/>
      <c r="D211" s="175" t="s">
        <v>145</v>
      </c>
      <c r="E211" s="195" t="s">
        <v>1</v>
      </c>
      <c r="F211" s="196" t="s">
        <v>148</v>
      </c>
      <c r="H211" s="197">
        <v>10</v>
      </c>
      <c r="I211" s="198"/>
      <c r="J211" s="198"/>
      <c r="M211" s="194"/>
      <c r="N211" s="199"/>
      <c r="O211" s="200"/>
      <c r="P211" s="200"/>
      <c r="Q211" s="200"/>
      <c r="R211" s="200"/>
      <c r="S211" s="200"/>
      <c r="T211" s="200"/>
      <c r="U211" s="200"/>
      <c r="V211" s="200"/>
      <c r="W211" s="200"/>
      <c r="X211" s="201"/>
      <c r="AT211" s="195" t="s">
        <v>145</v>
      </c>
      <c r="AU211" s="195" t="s">
        <v>86</v>
      </c>
      <c r="AV211" s="14" t="s">
        <v>142</v>
      </c>
      <c r="AW211" s="14" t="s">
        <v>4</v>
      </c>
      <c r="AX211" s="14" t="s">
        <v>86</v>
      </c>
      <c r="AY211" s="195" t="s">
        <v>137</v>
      </c>
    </row>
    <row r="212" spans="1:65" s="2" customFormat="1" ht="24" customHeight="1">
      <c r="A212" s="31"/>
      <c r="B212" s="159"/>
      <c r="C212" s="160" t="s">
        <v>151</v>
      </c>
      <c r="D212" s="160" t="s">
        <v>138</v>
      </c>
      <c r="E212" s="161" t="s">
        <v>433</v>
      </c>
      <c r="F212" s="162" t="s">
        <v>215</v>
      </c>
      <c r="G212" s="163" t="s">
        <v>141</v>
      </c>
      <c r="H212" s="164">
        <v>4</v>
      </c>
      <c r="I212" s="165"/>
      <c r="J212" s="165"/>
      <c r="K212" s="166">
        <f>ROUND(P212*H212,2)</f>
        <v>0</v>
      </c>
      <c r="L212" s="167"/>
      <c r="M212" s="32"/>
      <c r="N212" s="168" t="s">
        <v>1</v>
      </c>
      <c r="O212" s="169" t="s">
        <v>41</v>
      </c>
      <c r="P212" s="170">
        <f>I212+J212</f>
        <v>0</v>
      </c>
      <c r="Q212" s="170">
        <f>ROUND(I212*H212,2)</f>
        <v>0</v>
      </c>
      <c r="R212" s="170">
        <f>ROUND(J212*H212,2)</f>
        <v>0</v>
      </c>
      <c r="S212" s="56"/>
      <c r="T212" s="171">
        <f>S212*H212</f>
        <v>0</v>
      </c>
      <c r="U212" s="171">
        <v>0</v>
      </c>
      <c r="V212" s="171">
        <f>U212*H212</f>
        <v>0</v>
      </c>
      <c r="W212" s="171">
        <v>0</v>
      </c>
      <c r="X212" s="172">
        <f>W212*H212</f>
        <v>0</v>
      </c>
      <c r="Y212" s="31"/>
      <c r="Z212" s="31"/>
      <c r="AA212" s="31"/>
      <c r="AB212" s="31"/>
      <c r="AC212" s="31"/>
      <c r="AD212" s="31"/>
      <c r="AE212" s="31"/>
      <c r="AR212" s="173" t="s">
        <v>142</v>
      </c>
      <c r="AT212" s="173" t="s">
        <v>138</v>
      </c>
      <c r="AU212" s="173" t="s">
        <v>86</v>
      </c>
      <c r="AY212" s="17" t="s">
        <v>137</v>
      </c>
      <c r="BE212" s="174">
        <f>IF(O212="základní",K212,0)</f>
        <v>0</v>
      </c>
      <c r="BF212" s="174">
        <f>IF(O212="snížená",K212,0)</f>
        <v>0</v>
      </c>
      <c r="BG212" s="174">
        <f>IF(O212="zákl. přenesená",K212,0)</f>
        <v>0</v>
      </c>
      <c r="BH212" s="174">
        <f>IF(O212="sníž. přenesená",K212,0)</f>
        <v>0</v>
      </c>
      <c r="BI212" s="174">
        <f>IF(O212="nulová",K212,0)</f>
        <v>0</v>
      </c>
      <c r="BJ212" s="17" t="s">
        <v>86</v>
      </c>
      <c r="BK212" s="174">
        <f>ROUND(P212*H212,2)</f>
        <v>0</v>
      </c>
      <c r="BL212" s="17" t="s">
        <v>142</v>
      </c>
      <c r="BM212" s="173" t="s">
        <v>216</v>
      </c>
    </row>
    <row r="213" spans="1:65" s="2" customFormat="1">
      <c r="A213" s="31"/>
      <c r="B213" s="32"/>
      <c r="C213" s="31"/>
      <c r="D213" s="175" t="s">
        <v>144</v>
      </c>
      <c r="E213" s="31"/>
      <c r="F213" s="176" t="s">
        <v>215</v>
      </c>
      <c r="G213" s="31"/>
      <c r="H213" s="31"/>
      <c r="I213" s="95"/>
      <c r="J213" s="95"/>
      <c r="K213" s="31"/>
      <c r="L213" s="31"/>
      <c r="M213" s="32"/>
      <c r="N213" s="177"/>
      <c r="O213" s="178"/>
      <c r="P213" s="56"/>
      <c r="Q213" s="56"/>
      <c r="R213" s="56"/>
      <c r="S213" s="56"/>
      <c r="T213" s="56"/>
      <c r="U213" s="56"/>
      <c r="V213" s="56"/>
      <c r="W213" s="56"/>
      <c r="X213" s="57"/>
      <c r="Y213" s="31"/>
      <c r="Z213" s="31"/>
      <c r="AA213" s="31"/>
      <c r="AB213" s="31"/>
      <c r="AC213" s="31"/>
      <c r="AD213" s="31"/>
      <c r="AE213" s="31"/>
      <c r="AT213" s="17" t="s">
        <v>144</v>
      </c>
      <c r="AU213" s="17" t="s">
        <v>86</v>
      </c>
    </row>
    <row r="214" spans="1:65" s="12" customFormat="1" ht="22.5">
      <c r="B214" s="179"/>
      <c r="D214" s="175" t="s">
        <v>145</v>
      </c>
      <c r="E214" s="180" t="s">
        <v>1</v>
      </c>
      <c r="F214" s="181" t="s">
        <v>158</v>
      </c>
      <c r="H214" s="180" t="s">
        <v>1</v>
      </c>
      <c r="I214" s="182"/>
      <c r="J214" s="182"/>
      <c r="M214" s="179"/>
      <c r="N214" s="183"/>
      <c r="O214" s="184"/>
      <c r="P214" s="184"/>
      <c r="Q214" s="184"/>
      <c r="R214" s="184"/>
      <c r="S214" s="184"/>
      <c r="T214" s="184"/>
      <c r="U214" s="184"/>
      <c r="V214" s="184"/>
      <c r="W214" s="184"/>
      <c r="X214" s="185"/>
      <c r="AT214" s="180" t="s">
        <v>145</v>
      </c>
      <c r="AU214" s="180" t="s">
        <v>86</v>
      </c>
      <c r="AV214" s="12" t="s">
        <v>86</v>
      </c>
      <c r="AW214" s="12" t="s">
        <v>4</v>
      </c>
      <c r="AX214" s="12" t="s">
        <v>78</v>
      </c>
      <c r="AY214" s="180" t="s">
        <v>137</v>
      </c>
    </row>
    <row r="215" spans="1:65" s="13" customFormat="1">
      <c r="B215" s="186"/>
      <c r="D215" s="175" t="s">
        <v>145</v>
      </c>
      <c r="E215" s="187" t="s">
        <v>1</v>
      </c>
      <c r="F215" s="188" t="s">
        <v>217</v>
      </c>
      <c r="H215" s="189">
        <v>4</v>
      </c>
      <c r="I215" s="190"/>
      <c r="J215" s="190"/>
      <c r="M215" s="186"/>
      <c r="N215" s="191"/>
      <c r="O215" s="192"/>
      <c r="P215" s="192"/>
      <c r="Q215" s="192"/>
      <c r="R215" s="192"/>
      <c r="S215" s="192"/>
      <c r="T215" s="192"/>
      <c r="U215" s="192"/>
      <c r="V215" s="192"/>
      <c r="W215" s="192"/>
      <c r="X215" s="193"/>
      <c r="AT215" s="187" t="s">
        <v>145</v>
      </c>
      <c r="AU215" s="187" t="s">
        <v>86</v>
      </c>
      <c r="AV215" s="13" t="s">
        <v>88</v>
      </c>
      <c r="AW215" s="13" t="s">
        <v>4</v>
      </c>
      <c r="AX215" s="13" t="s">
        <v>78</v>
      </c>
      <c r="AY215" s="187" t="s">
        <v>137</v>
      </c>
    </row>
    <row r="216" spans="1:65" s="14" customFormat="1">
      <c r="B216" s="194"/>
      <c r="D216" s="175" t="s">
        <v>145</v>
      </c>
      <c r="E216" s="195" t="s">
        <v>1</v>
      </c>
      <c r="F216" s="196" t="s">
        <v>148</v>
      </c>
      <c r="H216" s="197">
        <v>4</v>
      </c>
      <c r="I216" s="198"/>
      <c r="J216" s="198"/>
      <c r="M216" s="194"/>
      <c r="N216" s="199"/>
      <c r="O216" s="200"/>
      <c r="P216" s="200"/>
      <c r="Q216" s="200"/>
      <c r="R216" s="200"/>
      <c r="S216" s="200"/>
      <c r="T216" s="200"/>
      <c r="U216" s="200"/>
      <c r="V216" s="200"/>
      <c r="W216" s="200"/>
      <c r="X216" s="201"/>
      <c r="AT216" s="195" t="s">
        <v>145</v>
      </c>
      <c r="AU216" s="195" t="s">
        <v>86</v>
      </c>
      <c r="AV216" s="14" t="s">
        <v>142</v>
      </c>
      <c r="AW216" s="14" t="s">
        <v>4</v>
      </c>
      <c r="AX216" s="14" t="s">
        <v>86</v>
      </c>
      <c r="AY216" s="195" t="s">
        <v>137</v>
      </c>
    </row>
    <row r="217" spans="1:65" s="2" customFormat="1" ht="16.5" customHeight="1">
      <c r="A217" s="31"/>
      <c r="B217" s="159"/>
      <c r="C217" s="160" t="s">
        <v>221</v>
      </c>
      <c r="D217" s="160" t="s">
        <v>138</v>
      </c>
      <c r="E217" s="161" t="s">
        <v>434</v>
      </c>
      <c r="F217" s="162" t="s">
        <v>219</v>
      </c>
      <c r="G217" s="163" t="s">
        <v>141</v>
      </c>
      <c r="H217" s="164">
        <v>5</v>
      </c>
      <c r="I217" s="165"/>
      <c r="J217" s="165"/>
      <c r="K217" s="166">
        <f>ROUND(P217*H217,2)</f>
        <v>0</v>
      </c>
      <c r="L217" s="167"/>
      <c r="M217" s="32"/>
      <c r="N217" s="168" t="s">
        <v>1</v>
      </c>
      <c r="O217" s="169" t="s">
        <v>41</v>
      </c>
      <c r="P217" s="170">
        <f>I217+J217</f>
        <v>0</v>
      </c>
      <c r="Q217" s="170">
        <f>ROUND(I217*H217,2)</f>
        <v>0</v>
      </c>
      <c r="R217" s="170">
        <f>ROUND(J217*H217,2)</f>
        <v>0</v>
      </c>
      <c r="S217" s="56"/>
      <c r="T217" s="171">
        <f>S217*H217</f>
        <v>0</v>
      </c>
      <c r="U217" s="171">
        <v>0</v>
      </c>
      <c r="V217" s="171">
        <f>U217*H217</f>
        <v>0</v>
      </c>
      <c r="W217" s="171">
        <v>0</v>
      </c>
      <c r="X217" s="172">
        <f>W217*H217</f>
        <v>0</v>
      </c>
      <c r="Y217" s="31"/>
      <c r="Z217" s="31"/>
      <c r="AA217" s="31"/>
      <c r="AB217" s="31"/>
      <c r="AC217" s="31"/>
      <c r="AD217" s="31"/>
      <c r="AE217" s="31"/>
      <c r="AR217" s="173" t="s">
        <v>142</v>
      </c>
      <c r="AT217" s="173" t="s">
        <v>138</v>
      </c>
      <c r="AU217" s="173" t="s">
        <v>86</v>
      </c>
      <c r="AY217" s="17" t="s">
        <v>137</v>
      </c>
      <c r="BE217" s="174">
        <f>IF(O217="základní",K217,0)</f>
        <v>0</v>
      </c>
      <c r="BF217" s="174">
        <f>IF(O217="snížená",K217,0)</f>
        <v>0</v>
      </c>
      <c r="BG217" s="174">
        <f>IF(O217="zákl. přenesená",K217,0)</f>
        <v>0</v>
      </c>
      <c r="BH217" s="174">
        <f>IF(O217="sníž. přenesená",K217,0)</f>
        <v>0</v>
      </c>
      <c r="BI217" s="174">
        <f>IF(O217="nulová",K217,0)</f>
        <v>0</v>
      </c>
      <c r="BJ217" s="17" t="s">
        <v>86</v>
      </c>
      <c r="BK217" s="174">
        <f>ROUND(P217*H217,2)</f>
        <v>0</v>
      </c>
      <c r="BL217" s="17" t="s">
        <v>142</v>
      </c>
      <c r="BM217" s="173" t="s">
        <v>220</v>
      </c>
    </row>
    <row r="218" spans="1:65" s="2" customFormat="1">
      <c r="A218" s="31"/>
      <c r="B218" s="32"/>
      <c r="C218" s="31"/>
      <c r="D218" s="175" t="s">
        <v>144</v>
      </c>
      <c r="E218" s="31"/>
      <c r="F218" s="176" t="s">
        <v>219</v>
      </c>
      <c r="G218" s="31"/>
      <c r="H218" s="31"/>
      <c r="I218" s="95"/>
      <c r="J218" s="95"/>
      <c r="K218" s="31"/>
      <c r="L218" s="31"/>
      <c r="M218" s="32"/>
      <c r="N218" s="177"/>
      <c r="O218" s="178"/>
      <c r="P218" s="56"/>
      <c r="Q218" s="56"/>
      <c r="R218" s="56"/>
      <c r="S218" s="56"/>
      <c r="T218" s="56"/>
      <c r="U218" s="56"/>
      <c r="V218" s="56"/>
      <c r="W218" s="56"/>
      <c r="X218" s="57"/>
      <c r="Y218" s="31"/>
      <c r="Z218" s="31"/>
      <c r="AA218" s="31"/>
      <c r="AB218" s="31"/>
      <c r="AC218" s="31"/>
      <c r="AD218" s="31"/>
      <c r="AE218" s="31"/>
      <c r="AT218" s="17" t="s">
        <v>144</v>
      </c>
      <c r="AU218" s="17" t="s">
        <v>86</v>
      </c>
    </row>
    <row r="219" spans="1:65" s="2" customFormat="1" ht="36" customHeight="1">
      <c r="A219" s="31"/>
      <c r="B219" s="159"/>
      <c r="C219" s="160" t="s">
        <v>157</v>
      </c>
      <c r="D219" s="160" t="s">
        <v>138</v>
      </c>
      <c r="E219" s="161" t="s">
        <v>435</v>
      </c>
      <c r="F219" s="162" t="s">
        <v>223</v>
      </c>
      <c r="G219" s="163" t="s">
        <v>141</v>
      </c>
      <c r="H219" s="164">
        <v>10</v>
      </c>
      <c r="I219" s="165"/>
      <c r="J219" s="165"/>
      <c r="K219" s="166">
        <f>ROUND(P219*H219,2)</f>
        <v>0</v>
      </c>
      <c r="L219" s="167"/>
      <c r="M219" s="32"/>
      <c r="N219" s="168" t="s">
        <v>1</v>
      </c>
      <c r="O219" s="169" t="s">
        <v>41</v>
      </c>
      <c r="P219" s="170">
        <f>I219+J219</f>
        <v>0</v>
      </c>
      <c r="Q219" s="170">
        <f>ROUND(I219*H219,2)</f>
        <v>0</v>
      </c>
      <c r="R219" s="170">
        <f>ROUND(J219*H219,2)</f>
        <v>0</v>
      </c>
      <c r="S219" s="56"/>
      <c r="T219" s="171">
        <f>S219*H219</f>
        <v>0</v>
      </c>
      <c r="U219" s="171">
        <v>0</v>
      </c>
      <c r="V219" s="171">
        <f>U219*H219</f>
        <v>0</v>
      </c>
      <c r="W219" s="171">
        <v>0</v>
      </c>
      <c r="X219" s="172">
        <f>W219*H219</f>
        <v>0</v>
      </c>
      <c r="Y219" s="31"/>
      <c r="Z219" s="31"/>
      <c r="AA219" s="31"/>
      <c r="AB219" s="31"/>
      <c r="AC219" s="31"/>
      <c r="AD219" s="31"/>
      <c r="AE219" s="31"/>
      <c r="AR219" s="173" t="s">
        <v>142</v>
      </c>
      <c r="AT219" s="173" t="s">
        <v>138</v>
      </c>
      <c r="AU219" s="173" t="s">
        <v>86</v>
      </c>
      <c r="AY219" s="17" t="s">
        <v>137</v>
      </c>
      <c r="BE219" s="174">
        <f>IF(O219="základní",K219,0)</f>
        <v>0</v>
      </c>
      <c r="BF219" s="174">
        <f>IF(O219="snížená",K219,0)</f>
        <v>0</v>
      </c>
      <c r="BG219" s="174">
        <f>IF(O219="zákl. přenesená",K219,0)</f>
        <v>0</v>
      </c>
      <c r="BH219" s="174">
        <f>IF(O219="sníž. přenesená",K219,0)</f>
        <v>0</v>
      </c>
      <c r="BI219" s="174">
        <f>IF(O219="nulová",K219,0)</f>
        <v>0</v>
      </c>
      <c r="BJ219" s="17" t="s">
        <v>86</v>
      </c>
      <c r="BK219" s="174">
        <f>ROUND(P219*H219,2)</f>
        <v>0</v>
      </c>
      <c r="BL219" s="17" t="s">
        <v>142</v>
      </c>
      <c r="BM219" s="173" t="s">
        <v>224</v>
      </c>
    </row>
    <row r="220" spans="1:65" s="2" customFormat="1" ht="19.5">
      <c r="A220" s="31"/>
      <c r="B220" s="32"/>
      <c r="C220" s="31"/>
      <c r="D220" s="175" t="s">
        <v>144</v>
      </c>
      <c r="E220" s="31"/>
      <c r="F220" s="176" t="s">
        <v>223</v>
      </c>
      <c r="G220" s="31"/>
      <c r="H220" s="31"/>
      <c r="I220" s="95"/>
      <c r="J220" s="95"/>
      <c r="K220" s="31"/>
      <c r="L220" s="31"/>
      <c r="M220" s="32"/>
      <c r="N220" s="177"/>
      <c r="O220" s="178"/>
      <c r="P220" s="56"/>
      <c r="Q220" s="56"/>
      <c r="R220" s="56"/>
      <c r="S220" s="56"/>
      <c r="T220" s="56"/>
      <c r="U220" s="56"/>
      <c r="V220" s="56"/>
      <c r="W220" s="56"/>
      <c r="X220" s="57"/>
      <c r="Y220" s="31"/>
      <c r="Z220" s="31"/>
      <c r="AA220" s="31"/>
      <c r="AB220" s="31"/>
      <c r="AC220" s="31"/>
      <c r="AD220" s="31"/>
      <c r="AE220" s="31"/>
      <c r="AT220" s="17" t="s">
        <v>144</v>
      </c>
      <c r="AU220" s="17" t="s">
        <v>86</v>
      </c>
    </row>
    <row r="221" spans="1:65" s="12" customFormat="1" ht="22.5">
      <c r="B221" s="179"/>
      <c r="D221" s="175" t="s">
        <v>145</v>
      </c>
      <c r="E221" s="180" t="s">
        <v>1</v>
      </c>
      <c r="F221" s="181" t="s">
        <v>152</v>
      </c>
      <c r="H221" s="180" t="s">
        <v>1</v>
      </c>
      <c r="I221" s="182"/>
      <c r="J221" s="182"/>
      <c r="M221" s="179"/>
      <c r="N221" s="183"/>
      <c r="O221" s="184"/>
      <c r="P221" s="184"/>
      <c r="Q221" s="184"/>
      <c r="R221" s="184"/>
      <c r="S221" s="184"/>
      <c r="T221" s="184"/>
      <c r="U221" s="184"/>
      <c r="V221" s="184"/>
      <c r="W221" s="184"/>
      <c r="X221" s="185"/>
      <c r="AT221" s="180" t="s">
        <v>145</v>
      </c>
      <c r="AU221" s="180" t="s">
        <v>86</v>
      </c>
      <c r="AV221" s="12" t="s">
        <v>86</v>
      </c>
      <c r="AW221" s="12" t="s">
        <v>4</v>
      </c>
      <c r="AX221" s="12" t="s">
        <v>78</v>
      </c>
      <c r="AY221" s="180" t="s">
        <v>137</v>
      </c>
    </row>
    <row r="222" spans="1:65" s="13" customFormat="1">
      <c r="B222" s="186"/>
      <c r="D222" s="175" t="s">
        <v>145</v>
      </c>
      <c r="E222" s="187" t="s">
        <v>1</v>
      </c>
      <c r="F222" s="188" t="s">
        <v>225</v>
      </c>
      <c r="H222" s="189">
        <v>10</v>
      </c>
      <c r="I222" s="190"/>
      <c r="J222" s="190"/>
      <c r="M222" s="186"/>
      <c r="N222" s="191"/>
      <c r="O222" s="192"/>
      <c r="P222" s="192"/>
      <c r="Q222" s="192"/>
      <c r="R222" s="192"/>
      <c r="S222" s="192"/>
      <c r="T222" s="192"/>
      <c r="U222" s="192"/>
      <c r="V222" s="192"/>
      <c r="W222" s="192"/>
      <c r="X222" s="193"/>
      <c r="AT222" s="187" t="s">
        <v>145</v>
      </c>
      <c r="AU222" s="187" t="s">
        <v>86</v>
      </c>
      <c r="AV222" s="13" t="s">
        <v>88</v>
      </c>
      <c r="AW222" s="13" t="s">
        <v>4</v>
      </c>
      <c r="AX222" s="13" t="s">
        <v>78</v>
      </c>
      <c r="AY222" s="187" t="s">
        <v>137</v>
      </c>
    </row>
    <row r="223" spans="1:65" s="14" customFormat="1">
      <c r="B223" s="194"/>
      <c r="D223" s="175" t="s">
        <v>145</v>
      </c>
      <c r="E223" s="195" t="s">
        <v>1</v>
      </c>
      <c r="F223" s="196" t="s">
        <v>148</v>
      </c>
      <c r="H223" s="197">
        <v>10</v>
      </c>
      <c r="I223" s="198"/>
      <c r="J223" s="198"/>
      <c r="M223" s="194"/>
      <c r="N223" s="199"/>
      <c r="O223" s="200"/>
      <c r="P223" s="200"/>
      <c r="Q223" s="200"/>
      <c r="R223" s="200"/>
      <c r="S223" s="200"/>
      <c r="T223" s="200"/>
      <c r="U223" s="200"/>
      <c r="V223" s="200"/>
      <c r="W223" s="200"/>
      <c r="X223" s="201"/>
      <c r="AT223" s="195" t="s">
        <v>145</v>
      </c>
      <c r="AU223" s="195" t="s">
        <v>86</v>
      </c>
      <c r="AV223" s="14" t="s">
        <v>142</v>
      </c>
      <c r="AW223" s="14" t="s">
        <v>4</v>
      </c>
      <c r="AX223" s="14" t="s">
        <v>86</v>
      </c>
      <c r="AY223" s="195" t="s">
        <v>137</v>
      </c>
    </row>
    <row r="224" spans="1:65" s="2" customFormat="1" ht="36" customHeight="1">
      <c r="A224" s="31"/>
      <c r="B224" s="159"/>
      <c r="C224" s="160" t="s">
        <v>8</v>
      </c>
      <c r="D224" s="160" t="s">
        <v>138</v>
      </c>
      <c r="E224" s="161" t="s">
        <v>436</v>
      </c>
      <c r="F224" s="162" t="s">
        <v>227</v>
      </c>
      <c r="G224" s="163" t="s">
        <v>141</v>
      </c>
      <c r="H224" s="164">
        <v>1</v>
      </c>
      <c r="I224" s="165"/>
      <c r="J224" s="165"/>
      <c r="K224" s="166">
        <f>ROUND(P224*H224,2)</f>
        <v>0</v>
      </c>
      <c r="L224" s="167"/>
      <c r="M224" s="32"/>
      <c r="N224" s="168" t="s">
        <v>1</v>
      </c>
      <c r="O224" s="169" t="s">
        <v>41</v>
      </c>
      <c r="P224" s="170">
        <f>I224+J224</f>
        <v>0</v>
      </c>
      <c r="Q224" s="170">
        <f>ROUND(I224*H224,2)</f>
        <v>0</v>
      </c>
      <c r="R224" s="170">
        <f>ROUND(J224*H224,2)</f>
        <v>0</v>
      </c>
      <c r="S224" s="56"/>
      <c r="T224" s="171">
        <f>S224*H224</f>
        <v>0</v>
      </c>
      <c r="U224" s="171">
        <v>0</v>
      </c>
      <c r="V224" s="171">
        <f>U224*H224</f>
        <v>0</v>
      </c>
      <c r="W224" s="171">
        <v>0</v>
      </c>
      <c r="X224" s="172">
        <f>W224*H224</f>
        <v>0</v>
      </c>
      <c r="Y224" s="31"/>
      <c r="Z224" s="31"/>
      <c r="AA224" s="31"/>
      <c r="AB224" s="31"/>
      <c r="AC224" s="31"/>
      <c r="AD224" s="31"/>
      <c r="AE224" s="31"/>
      <c r="AR224" s="173" t="s">
        <v>142</v>
      </c>
      <c r="AT224" s="173" t="s">
        <v>138</v>
      </c>
      <c r="AU224" s="173" t="s">
        <v>86</v>
      </c>
      <c r="AY224" s="17" t="s">
        <v>137</v>
      </c>
      <c r="BE224" s="174">
        <f>IF(O224="základní",K224,0)</f>
        <v>0</v>
      </c>
      <c r="BF224" s="174">
        <f>IF(O224="snížená",K224,0)</f>
        <v>0</v>
      </c>
      <c r="BG224" s="174">
        <f>IF(O224="zákl. přenesená",K224,0)</f>
        <v>0</v>
      </c>
      <c r="BH224" s="174">
        <f>IF(O224="sníž. přenesená",K224,0)</f>
        <v>0</v>
      </c>
      <c r="BI224" s="174">
        <f>IF(O224="nulová",K224,0)</f>
        <v>0</v>
      </c>
      <c r="BJ224" s="17" t="s">
        <v>86</v>
      </c>
      <c r="BK224" s="174">
        <f>ROUND(P224*H224,2)</f>
        <v>0</v>
      </c>
      <c r="BL224" s="17" t="s">
        <v>142</v>
      </c>
      <c r="BM224" s="173" t="s">
        <v>228</v>
      </c>
    </row>
    <row r="225" spans="1:65" s="2" customFormat="1" ht="29.25">
      <c r="A225" s="31"/>
      <c r="B225" s="32"/>
      <c r="C225" s="31"/>
      <c r="D225" s="175" t="s">
        <v>144</v>
      </c>
      <c r="E225" s="31"/>
      <c r="F225" s="176" t="s">
        <v>227</v>
      </c>
      <c r="G225" s="31"/>
      <c r="H225" s="31"/>
      <c r="I225" s="95"/>
      <c r="J225" s="95"/>
      <c r="K225" s="31"/>
      <c r="L225" s="31"/>
      <c r="M225" s="32"/>
      <c r="N225" s="177"/>
      <c r="O225" s="178"/>
      <c r="P225" s="56"/>
      <c r="Q225" s="56"/>
      <c r="R225" s="56"/>
      <c r="S225" s="56"/>
      <c r="T225" s="56"/>
      <c r="U225" s="56"/>
      <c r="V225" s="56"/>
      <c r="W225" s="56"/>
      <c r="X225" s="57"/>
      <c r="Y225" s="31"/>
      <c r="Z225" s="31"/>
      <c r="AA225" s="31"/>
      <c r="AB225" s="31"/>
      <c r="AC225" s="31"/>
      <c r="AD225" s="31"/>
      <c r="AE225" s="31"/>
      <c r="AT225" s="17" t="s">
        <v>144</v>
      </c>
      <c r="AU225" s="17" t="s">
        <v>86</v>
      </c>
    </row>
    <row r="226" spans="1:65" s="12" customFormat="1">
      <c r="B226" s="179"/>
      <c r="D226" s="175" t="s">
        <v>145</v>
      </c>
      <c r="E226" s="180" t="s">
        <v>1</v>
      </c>
      <c r="F226" s="181" t="s">
        <v>195</v>
      </c>
      <c r="H226" s="180" t="s">
        <v>1</v>
      </c>
      <c r="I226" s="182"/>
      <c r="J226" s="182"/>
      <c r="M226" s="179"/>
      <c r="N226" s="183"/>
      <c r="O226" s="184"/>
      <c r="P226" s="184"/>
      <c r="Q226" s="184"/>
      <c r="R226" s="184"/>
      <c r="S226" s="184"/>
      <c r="T226" s="184"/>
      <c r="U226" s="184"/>
      <c r="V226" s="184"/>
      <c r="W226" s="184"/>
      <c r="X226" s="185"/>
      <c r="AT226" s="180" t="s">
        <v>145</v>
      </c>
      <c r="AU226" s="180" t="s">
        <v>86</v>
      </c>
      <c r="AV226" s="12" t="s">
        <v>86</v>
      </c>
      <c r="AW226" s="12" t="s">
        <v>4</v>
      </c>
      <c r="AX226" s="12" t="s">
        <v>78</v>
      </c>
      <c r="AY226" s="180" t="s">
        <v>137</v>
      </c>
    </row>
    <row r="227" spans="1:65" s="13" customFormat="1">
      <c r="B227" s="186"/>
      <c r="D227" s="175" t="s">
        <v>145</v>
      </c>
      <c r="E227" s="187" t="s">
        <v>1</v>
      </c>
      <c r="F227" s="188" t="s">
        <v>86</v>
      </c>
      <c r="H227" s="189">
        <v>1</v>
      </c>
      <c r="I227" s="190"/>
      <c r="J227" s="190"/>
      <c r="M227" s="186"/>
      <c r="N227" s="191"/>
      <c r="O227" s="192"/>
      <c r="P227" s="192"/>
      <c r="Q227" s="192"/>
      <c r="R227" s="192"/>
      <c r="S227" s="192"/>
      <c r="T227" s="192"/>
      <c r="U227" s="192"/>
      <c r="V227" s="192"/>
      <c r="W227" s="192"/>
      <c r="X227" s="193"/>
      <c r="AT227" s="187" t="s">
        <v>145</v>
      </c>
      <c r="AU227" s="187" t="s">
        <v>86</v>
      </c>
      <c r="AV227" s="13" t="s">
        <v>88</v>
      </c>
      <c r="AW227" s="13" t="s">
        <v>4</v>
      </c>
      <c r="AX227" s="13" t="s">
        <v>78</v>
      </c>
      <c r="AY227" s="187" t="s">
        <v>137</v>
      </c>
    </row>
    <row r="228" spans="1:65" s="14" customFormat="1">
      <c r="B228" s="194"/>
      <c r="D228" s="175" t="s">
        <v>145</v>
      </c>
      <c r="E228" s="195" t="s">
        <v>1</v>
      </c>
      <c r="F228" s="196" t="s">
        <v>148</v>
      </c>
      <c r="H228" s="197">
        <v>1</v>
      </c>
      <c r="I228" s="198"/>
      <c r="J228" s="198"/>
      <c r="M228" s="194"/>
      <c r="N228" s="199"/>
      <c r="O228" s="200"/>
      <c r="P228" s="200"/>
      <c r="Q228" s="200"/>
      <c r="R228" s="200"/>
      <c r="S228" s="200"/>
      <c r="T228" s="200"/>
      <c r="U228" s="200"/>
      <c r="V228" s="200"/>
      <c r="W228" s="200"/>
      <c r="X228" s="201"/>
      <c r="AT228" s="195" t="s">
        <v>145</v>
      </c>
      <c r="AU228" s="195" t="s">
        <v>86</v>
      </c>
      <c r="AV228" s="14" t="s">
        <v>142</v>
      </c>
      <c r="AW228" s="14" t="s">
        <v>4</v>
      </c>
      <c r="AX228" s="14" t="s">
        <v>86</v>
      </c>
      <c r="AY228" s="195" t="s">
        <v>137</v>
      </c>
    </row>
    <row r="229" spans="1:65" s="2" customFormat="1" ht="48" customHeight="1">
      <c r="A229" s="31"/>
      <c r="B229" s="159"/>
      <c r="C229" s="160" t="s">
        <v>163</v>
      </c>
      <c r="D229" s="160" t="s">
        <v>138</v>
      </c>
      <c r="E229" s="161" t="s">
        <v>437</v>
      </c>
      <c r="F229" s="162" t="s">
        <v>230</v>
      </c>
      <c r="G229" s="163" t="s">
        <v>141</v>
      </c>
      <c r="H229" s="164">
        <v>4</v>
      </c>
      <c r="I229" s="165"/>
      <c r="J229" s="165"/>
      <c r="K229" s="166">
        <f>ROUND(P229*H229,2)</f>
        <v>0</v>
      </c>
      <c r="L229" s="167"/>
      <c r="M229" s="32"/>
      <c r="N229" s="168" t="s">
        <v>1</v>
      </c>
      <c r="O229" s="169" t="s">
        <v>41</v>
      </c>
      <c r="P229" s="170">
        <f>I229+J229</f>
        <v>0</v>
      </c>
      <c r="Q229" s="170">
        <f>ROUND(I229*H229,2)</f>
        <v>0</v>
      </c>
      <c r="R229" s="170">
        <f>ROUND(J229*H229,2)</f>
        <v>0</v>
      </c>
      <c r="S229" s="56"/>
      <c r="T229" s="171">
        <f>S229*H229</f>
        <v>0</v>
      </c>
      <c r="U229" s="171">
        <v>0</v>
      </c>
      <c r="V229" s="171">
        <f>U229*H229</f>
        <v>0</v>
      </c>
      <c r="W229" s="171">
        <v>0</v>
      </c>
      <c r="X229" s="172">
        <f>W229*H229</f>
        <v>0</v>
      </c>
      <c r="Y229" s="31"/>
      <c r="Z229" s="31"/>
      <c r="AA229" s="31"/>
      <c r="AB229" s="31"/>
      <c r="AC229" s="31"/>
      <c r="AD229" s="31"/>
      <c r="AE229" s="31"/>
      <c r="AR229" s="173" t="s">
        <v>142</v>
      </c>
      <c r="AT229" s="173" t="s">
        <v>138</v>
      </c>
      <c r="AU229" s="173" t="s">
        <v>86</v>
      </c>
      <c r="AY229" s="17" t="s">
        <v>137</v>
      </c>
      <c r="BE229" s="174">
        <f>IF(O229="základní",K229,0)</f>
        <v>0</v>
      </c>
      <c r="BF229" s="174">
        <f>IF(O229="snížená",K229,0)</f>
        <v>0</v>
      </c>
      <c r="BG229" s="174">
        <f>IF(O229="zákl. přenesená",K229,0)</f>
        <v>0</v>
      </c>
      <c r="BH229" s="174">
        <f>IF(O229="sníž. přenesená",K229,0)</f>
        <v>0</v>
      </c>
      <c r="BI229" s="174">
        <f>IF(O229="nulová",K229,0)</f>
        <v>0</v>
      </c>
      <c r="BJ229" s="17" t="s">
        <v>86</v>
      </c>
      <c r="BK229" s="174">
        <f>ROUND(P229*H229,2)</f>
        <v>0</v>
      </c>
      <c r="BL229" s="17" t="s">
        <v>142</v>
      </c>
      <c r="BM229" s="173" t="s">
        <v>231</v>
      </c>
    </row>
    <row r="230" spans="1:65" s="2" customFormat="1" ht="29.25">
      <c r="A230" s="31"/>
      <c r="B230" s="32"/>
      <c r="C230" s="31"/>
      <c r="D230" s="175" t="s">
        <v>144</v>
      </c>
      <c r="E230" s="31"/>
      <c r="F230" s="176" t="s">
        <v>230</v>
      </c>
      <c r="G230" s="31"/>
      <c r="H230" s="31"/>
      <c r="I230" s="95"/>
      <c r="J230" s="95"/>
      <c r="K230" s="31"/>
      <c r="L230" s="31"/>
      <c r="M230" s="32"/>
      <c r="N230" s="177"/>
      <c r="O230" s="178"/>
      <c r="P230" s="56"/>
      <c r="Q230" s="56"/>
      <c r="R230" s="56"/>
      <c r="S230" s="56"/>
      <c r="T230" s="56"/>
      <c r="U230" s="56"/>
      <c r="V230" s="56"/>
      <c r="W230" s="56"/>
      <c r="X230" s="57"/>
      <c r="Y230" s="31"/>
      <c r="Z230" s="31"/>
      <c r="AA230" s="31"/>
      <c r="AB230" s="31"/>
      <c r="AC230" s="31"/>
      <c r="AD230" s="31"/>
      <c r="AE230" s="31"/>
      <c r="AT230" s="17" t="s">
        <v>144</v>
      </c>
      <c r="AU230" s="17" t="s">
        <v>86</v>
      </c>
    </row>
    <row r="231" spans="1:65" s="12" customFormat="1">
      <c r="B231" s="179"/>
      <c r="D231" s="175" t="s">
        <v>145</v>
      </c>
      <c r="E231" s="180" t="s">
        <v>1</v>
      </c>
      <c r="F231" s="181" t="s">
        <v>146</v>
      </c>
      <c r="H231" s="180" t="s">
        <v>1</v>
      </c>
      <c r="I231" s="182"/>
      <c r="J231" s="182"/>
      <c r="M231" s="179"/>
      <c r="N231" s="183"/>
      <c r="O231" s="184"/>
      <c r="P231" s="184"/>
      <c r="Q231" s="184"/>
      <c r="R231" s="184"/>
      <c r="S231" s="184"/>
      <c r="T231" s="184"/>
      <c r="U231" s="184"/>
      <c r="V231" s="184"/>
      <c r="W231" s="184"/>
      <c r="X231" s="185"/>
      <c r="AT231" s="180" t="s">
        <v>145</v>
      </c>
      <c r="AU231" s="180" t="s">
        <v>86</v>
      </c>
      <c r="AV231" s="12" t="s">
        <v>86</v>
      </c>
      <c r="AW231" s="12" t="s">
        <v>4</v>
      </c>
      <c r="AX231" s="12" t="s">
        <v>78</v>
      </c>
      <c r="AY231" s="180" t="s">
        <v>137</v>
      </c>
    </row>
    <row r="232" spans="1:65" s="13" customFormat="1">
      <c r="B232" s="186"/>
      <c r="D232" s="175" t="s">
        <v>145</v>
      </c>
      <c r="E232" s="187" t="s">
        <v>1</v>
      </c>
      <c r="F232" s="188" t="s">
        <v>142</v>
      </c>
      <c r="H232" s="189">
        <v>4</v>
      </c>
      <c r="I232" s="190"/>
      <c r="J232" s="190"/>
      <c r="M232" s="186"/>
      <c r="N232" s="191"/>
      <c r="O232" s="192"/>
      <c r="P232" s="192"/>
      <c r="Q232" s="192"/>
      <c r="R232" s="192"/>
      <c r="S232" s="192"/>
      <c r="T232" s="192"/>
      <c r="U232" s="192"/>
      <c r="V232" s="192"/>
      <c r="W232" s="192"/>
      <c r="X232" s="193"/>
      <c r="AT232" s="187" t="s">
        <v>145</v>
      </c>
      <c r="AU232" s="187" t="s">
        <v>86</v>
      </c>
      <c r="AV232" s="13" t="s">
        <v>88</v>
      </c>
      <c r="AW232" s="13" t="s">
        <v>4</v>
      </c>
      <c r="AX232" s="13" t="s">
        <v>78</v>
      </c>
      <c r="AY232" s="187" t="s">
        <v>137</v>
      </c>
    </row>
    <row r="233" spans="1:65" s="14" customFormat="1">
      <c r="B233" s="194"/>
      <c r="D233" s="175" t="s">
        <v>145</v>
      </c>
      <c r="E233" s="195" t="s">
        <v>1</v>
      </c>
      <c r="F233" s="196" t="s">
        <v>148</v>
      </c>
      <c r="H233" s="197">
        <v>4</v>
      </c>
      <c r="I233" s="198"/>
      <c r="J233" s="198"/>
      <c r="M233" s="194"/>
      <c r="N233" s="199"/>
      <c r="O233" s="200"/>
      <c r="P233" s="200"/>
      <c r="Q233" s="200"/>
      <c r="R233" s="200"/>
      <c r="S233" s="200"/>
      <c r="T233" s="200"/>
      <c r="U233" s="200"/>
      <c r="V233" s="200"/>
      <c r="W233" s="200"/>
      <c r="X233" s="201"/>
      <c r="AT233" s="195" t="s">
        <v>145</v>
      </c>
      <c r="AU233" s="195" t="s">
        <v>86</v>
      </c>
      <c r="AV233" s="14" t="s">
        <v>142</v>
      </c>
      <c r="AW233" s="14" t="s">
        <v>4</v>
      </c>
      <c r="AX233" s="14" t="s">
        <v>86</v>
      </c>
      <c r="AY233" s="195" t="s">
        <v>137</v>
      </c>
    </row>
    <row r="234" spans="1:65" s="2" customFormat="1" ht="36" customHeight="1">
      <c r="A234" s="31"/>
      <c r="B234" s="159"/>
      <c r="C234" s="160" t="s">
        <v>235</v>
      </c>
      <c r="D234" s="160" t="s">
        <v>138</v>
      </c>
      <c r="E234" s="161" t="s">
        <v>438</v>
      </c>
      <c r="F234" s="162" t="s">
        <v>233</v>
      </c>
      <c r="G234" s="163" t="s">
        <v>141</v>
      </c>
      <c r="H234" s="164">
        <v>2</v>
      </c>
      <c r="I234" s="165"/>
      <c r="J234" s="165"/>
      <c r="K234" s="166">
        <f>ROUND(P234*H234,2)</f>
        <v>0</v>
      </c>
      <c r="L234" s="167"/>
      <c r="M234" s="32"/>
      <c r="N234" s="168" t="s">
        <v>1</v>
      </c>
      <c r="O234" s="169" t="s">
        <v>41</v>
      </c>
      <c r="P234" s="170">
        <f>I234+J234</f>
        <v>0</v>
      </c>
      <c r="Q234" s="170">
        <f>ROUND(I234*H234,2)</f>
        <v>0</v>
      </c>
      <c r="R234" s="170">
        <f>ROUND(J234*H234,2)</f>
        <v>0</v>
      </c>
      <c r="S234" s="56"/>
      <c r="T234" s="171">
        <f>S234*H234</f>
        <v>0</v>
      </c>
      <c r="U234" s="171">
        <v>0</v>
      </c>
      <c r="V234" s="171">
        <f>U234*H234</f>
        <v>0</v>
      </c>
      <c r="W234" s="171">
        <v>0</v>
      </c>
      <c r="X234" s="172">
        <f>W234*H234</f>
        <v>0</v>
      </c>
      <c r="Y234" s="31"/>
      <c r="Z234" s="31"/>
      <c r="AA234" s="31"/>
      <c r="AB234" s="31"/>
      <c r="AC234" s="31"/>
      <c r="AD234" s="31"/>
      <c r="AE234" s="31"/>
      <c r="AR234" s="173" t="s">
        <v>142</v>
      </c>
      <c r="AT234" s="173" t="s">
        <v>138</v>
      </c>
      <c r="AU234" s="173" t="s">
        <v>86</v>
      </c>
      <c r="AY234" s="17" t="s">
        <v>137</v>
      </c>
      <c r="BE234" s="174">
        <f>IF(O234="základní",K234,0)</f>
        <v>0</v>
      </c>
      <c r="BF234" s="174">
        <f>IF(O234="snížená",K234,0)</f>
        <v>0</v>
      </c>
      <c r="BG234" s="174">
        <f>IF(O234="zákl. přenesená",K234,0)</f>
        <v>0</v>
      </c>
      <c r="BH234" s="174">
        <f>IF(O234="sníž. přenesená",K234,0)</f>
        <v>0</v>
      </c>
      <c r="BI234" s="174">
        <f>IF(O234="nulová",K234,0)</f>
        <v>0</v>
      </c>
      <c r="BJ234" s="17" t="s">
        <v>86</v>
      </c>
      <c r="BK234" s="174">
        <f>ROUND(P234*H234,2)</f>
        <v>0</v>
      </c>
      <c r="BL234" s="17" t="s">
        <v>142</v>
      </c>
      <c r="BM234" s="173" t="s">
        <v>234</v>
      </c>
    </row>
    <row r="235" spans="1:65" s="2" customFormat="1" ht="19.5">
      <c r="A235" s="31"/>
      <c r="B235" s="32"/>
      <c r="C235" s="31"/>
      <c r="D235" s="175" t="s">
        <v>144</v>
      </c>
      <c r="E235" s="31"/>
      <c r="F235" s="176" t="s">
        <v>233</v>
      </c>
      <c r="G235" s="31"/>
      <c r="H235" s="31"/>
      <c r="I235" s="95"/>
      <c r="J235" s="95"/>
      <c r="K235" s="31"/>
      <c r="L235" s="31"/>
      <c r="M235" s="32"/>
      <c r="N235" s="177"/>
      <c r="O235" s="178"/>
      <c r="P235" s="56"/>
      <c r="Q235" s="56"/>
      <c r="R235" s="56"/>
      <c r="S235" s="56"/>
      <c r="T235" s="56"/>
      <c r="U235" s="56"/>
      <c r="V235" s="56"/>
      <c r="W235" s="56"/>
      <c r="X235" s="57"/>
      <c r="Y235" s="31"/>
      <c r="Z235" s="31"/>
      <c r="AA235" s="31"/>
      <c r="AB235" s="31"/>
      <c r="AC235" s="31"/>
      <c r="AD235" s="31"/>
      <c r="AE235" s="31"/>
      <c r="AT235" s="17" t="s">
        <v>144</v>
      </c>
      <c r="AU235" s="17" t="s">
        <v>86</v>
      </c>
    </row>
    <row r="236" spans="1:65" s="12" customFormat="1">
      <c r="B236" s="179"/>
      <c r="D236" s="175" t="s">
        <v>145</v>
      </c>
      <c r="E236" s="180" t="s">
        <v>1</v>
      </c>
      <c r="F236" s="181" t="s">
        <v>146</v>
      </c>
      <c r="H236" s="180" t="s">
        <v>1</v>
      </c>
      <c r="I236" s="182"/>
      <c r="J236" s="182"/>
      <c r="M236" s="179"/>
      <c r="N236" s="183"/>
      <c r="O236" s="184"/>
      <c r="P236" s="184"/>
      <c r="Q236" s="184"/>
      <c r="R236" s="184"/>
      <c r="S236" s="184"/>
      <c r="T236" s="184"/>
      <c r="U236" s="184"/>
      <c r="V236" s="184"/>
      <c r="W236" s="184"/>
      <c r="X236" s="185"/>
      <c r="AT236" s="180" t="s">
        <v>145</v>
      </c>
      <c r="AU236" s="180" t="s">
        <v>86</v>
      </c>
      <c r="AV236" s="12" t="s">
        <v>86</v>
      </c>
      <c r="AW236" s="12" t="s">
        <v>4</v>
      </c>
      <c r="AX236" s="12" t="s">
        <v>78</v>
      </c>
      <c r="AY236" s="180" t="s">
        <v>137</v>
      </c>
    </row>
    <row r="237" spans="1:65" s="13" customFormat="1">
      <c r="B237" s="186"/>
      <c r="D237" s="175" t="s">
        <v>145</v>
      </c>
      <c r="E237" s="187" t="s">
        <v>1</v>
      </c>
      <c r="F237" s="188" t="s">
        <v>88</v>
      </c>
      <c r="H237" s="189">
        <v>2</v>
      </c>
      <c r="I237" s="190"/>
      <c r="J237" s="190"/>
      <c r="M237" s="186"/>
      <c r="N237" s="191"/>
      <c r="O237" s="192"/>
      <c r="P237" s="192"/>
      <c r="Q237" s="192"/>
      <c r="R237" s="192"/>
      <c r="S237" s="192"/>
      <c r="T237" s="192"/>
      <c r="U237" s="192"/>
      <c r="V237" s="192"/>
      <c r="W237" s="192"/>
      <c r="X237" s="193"/>
      <c r="AT237" s="187" t="s">
        <v>145</v>
      </c>
      <c r="AU237" s="187" t="s">
        <v>86</v>
      </c>
      <c r="AV237" s="13" t="s">
        <v>88</v>
      </c>
      <c r="AW237" s="13" t="s">
        <v>4</v>
      </c>
      <c r="AX237" s="13" t="s">
        <v>78</v>
      </c>
      <c r="AY237" s="187" t="s">
        <v>137</v>
      </c>
    </row>
    <row r="238" spans="1:65" s="14" customFormat="1">
      <c r="B238" s="194"/>
      <c r="D238" s="175" t="s">
        <v>145</v>
      </c>
      <c r="E238" s="195" t="s">
        <v>1</v>
      </c>
      <c r="F238" s="196" t="s">
        <v>148</v>
      </c>
      <c r="H238" s="197">
        <v>2</v>
      </c>
      <c r="I238" s="198"/>
      <c r="J238" s="198"/>
      <c r="M238" s="194"/>
      <c r="N238" s="199"/>
      <c r="O238" s="200"/>
      <c r="P238" s="200"/>
      <c r="Q238" s="200"/>
      <c r="R238" s="200"/>
      <c r="S238" s="200"/>
      <c r="T238" s="200"/>
      <c r="U238" s="200"/>
      <c r="V238" s="200"/>
      <c r="W238" s="200"/>
      <c r="X238" s="201"/>
      <c r="AT238" s="195" t="s">
        <v>145</v>
      </c>
      <c r="AU238" s="195" t="s">
        <v>86</v>
      </c>
      <c r="AV238" s="14" t="s">
        <v>142</v>
      </c>
      <c r="AW238" s="14" t="s">
        <v>4</v>
      </c>
      <c r="AX238" s="14" t="s">
        <v>86</v>
      </c>
      <c r="AY238" s="195" t="s">
        <v>137</v>
      </c>
    </row>
    <row r="239" spans="1:65" s="2" customFormat="1" ht="24" customHeight="1">
      <c r="A239" s="31"/>
      <c r="B239" s="159"/>
      <c r="C239" s="160" t="s">
        <v>167</v>
      </c>
      <c r="D239" s="160" t="s">
        <v>138</v>
      </c>
      <c r="E239" s="161" t="s">
        <v>439</v>
      </c>
      <c r="F239" s="162" t="s">
        <v>237</v>
      </c>
      <c r="G239" s="163" t="s">
        <v>141</v>
      </c>
      <c r="H239" s="164">
        <v>45</v>
      </c>
      <c r="I239" s="165"/>
      <c r="J239" s="165"/>
      <c r="K239" s="166">
        <f>ROUND(P239*H239,2)</f>
        <v>0</v>
      </c>
      <c r="L239" s="167"/>
      <c r="M239" s="32"/>
      <c r="N239" s="168" t="s">
        <v>1</v>
      </c>
      <c r="O239" s="169" t="s">
        <v>41</v>
      </c>
      <c r="P239" s="170">
        <f>I239+J239</f>
        <v>0</v>
      </c>
      <c r="Q239" s="170">
        <f>ROUND(I239*H239,2)</f>
        <v>0</v>
      </c>
      <c r="R239" s="170">
        <f>ROUND(J239*H239,2)</f>
        <v>0</v>
      </c>
      <c r="S239" s="56"/>
      <c r="T239" s="171">
        <f>S239*H239</f>
        <v>0</v>
      </c>
      <c r="U239" s="171">
        <v>0</v>
      </c>
      <c r="V239" s="171">
        <f>U239*H239</f>
        <v>0</v>
      </c>
      <c r="W239" s="171">
        <v>0</v>
      </c>
      <c r="X239" s="172">
        <f>W239*H239</f>
        <v>0</v>
      </c>
      <c r="Y239" s="31"/>
      <c r="Z239" s="31"/>
      <c r="AA239" s="31"/>
      <c r="AB239" s="31"/>
      <c r="AC239" s="31"/>
      <c r="AD239" s="31"/>
      <c r="AE239" s="31"/>
      <c r="AR239" s="173" t="s">
        <v>142</v>
      </c>
      <c r="AT239" s="173" t="s">
        <v>138</v>
      </c>
      <c r="AU239" s="173" t="s">
        <v>86</v>
      </c>
      <c r="AY239" s="17" t="s">
        <v>137</v>
      </c>
      <c r="BE239" s="174">
        <f>IF(O239="základní",K239,0)</f>
        <v>0</v>
      </c>
      <c r="BF239" s="174">
        <f>IF(O239="snížená",K239,0)</f>
        <v>0</v>
      </c>
      <c r="BG239" s="174">
        <f>IF(O239="zákl. přenesená",K239,0)</f>
        <v>0</v>
      </c>
      <c r="BH239" s="174">
        <f>IF(O239="sníž. přenesená",K239,0)</f>
        <v>0</v>
      </c>
      <c r="BI239" s="174">
        <f>IF(O239="nulová",K239,0)</f>
        <v>0</v>
      </c>
      <c r="BJ239" s="17" t="s">
        <v>86</v>
      </c>
      <c r="BK239" s="174">
        <f>ROUND(P239*H239,2)</f>
        <v>0</v>
      </c>
      <c r="BL239" s="17" t="s">
        <v>142</v>
      </c>
      <c r="BM239" s="173" t="s">
        <v>238</v>
      </c>
    </row>
    <row r="240" spans="1:65" s="2" customFormat="1">
      <c r="A240" s="31"/>
      <c r="B240" s="32"/>
      <c r="C240" s="31"/>
      <c r="D240" s="175" t="s">
        <v>144</v>
      </c>
      <c r="E240" s="31"/>
      <c r="F240" s="176" t="s">
        <v>237</v>
      </c>
      <c r="G240" s="31"/>
      <c r="H240" s="31"/>
      <c r="I240" s="95"/>
      <c r="J240" s="95"/>
      <c r="K240" s="31"/>
      <c r="L240" s="31"/>
      <c r="M240" s="32"/>
      <c r="N240" s="177"/>
      <c r="O240" s="178"/>
      <c r="P240" s="56"/>
      <c r="Q240" s="56"/>
      <c r="R240" s="56"/>
      <c r="S240" s="56"/>
      <c r="T240" s="56"/>
      <c r="U240" s="56"/>
      <c r="V240" s="56"/>
      <c r="W240" s="56"/>
      <c r="X240" s="57"/>
      <c r="Y240" s="31"/>
      <c r="Z240" s="31"/>
      <c r="AA240" s="31"/>
      <c r="AB240" s="31"/>
      <c r="AC240" s="31"/>
      <c r="AD240" s="31"/>
      <c r="AE240" s="31"/>
      <c r="AT240" s="17" t="s">
        <v>144</v>
      </c>
      <c r="AU240" s="17" t="s">
        <v>86</v>
      </c>
    </row>
    <row r="241" spans="1:65" s="12" customFormat="1">
      <c r="B241" s="179"/>
      <c r="D241" s="175" t="s">
        <v>145</v>
      </c>
      <c r="E241" s="180" t="s">
        <v>1</v>
      </c>
      <c r="F241" s="181" t="s">
        <v>354</v>
      </c>
      <c r="H241" s="180" t="s">
        <v>1</v>
      </c>
      <c r="I241" s="182"/>
      <c r="J241" s="182"/>
      <c r="M241" s="179"/>
      <c r="N241" s="183"/>
      <c r="O241" s="184"/>
      <c r="P241" s="184"/>
      <c r="Q241" s="184"/>
      <c r="R241" s="184"/>
      <c r="S241" s="184"/>
      <c r="T241" s="184"/>
      <c r="U241" s="184"/>
      <c r="V241" s="184"/>
      <c r="W241" s="184"/>
      <c r="X241" s="185"/>
      <c r="AT241" s="180" t="s">
        <v>145</v>
      </c>
      <c r="AU241" s="180" t="s">
        <v>86</v>
      </c>
      <c r="AV241" s="12" t="s">
        <v>86</v>
      </c>
      <c r="AW241" s="12" t="s">
        <v>4</v>
      </c>
      <c r="AX241" s="12" t="s">
        <v>78</v>
      </c>
      <c r="AY241" s="180" t="s">
        <v>137</v>
      </c>
    </row>
    <row r="242" spans="1:65" s="13" customFormat="1">
      <c r="B242" s="186"/>
      <c r="D242" s="175" t="s">
        <v>145</v>
      </c>
      <c r="E242" s="187" t="s">
        <v>1</v>
      </c>
      <c r="F242" s="188" t="s">
        <v>239</v>
      </c>
      <c r="H242" s="189">
        <v>45</v>
      </c>
      <c r="I242" s="190"/>
      <c r="J242" s="190"/>
      <c r="M242" s="186"/>
      <c r="N242" s="191"/>
      <c r="O242" s="192"/>
      <c r="P242" s="192"/>
      <c r="Q242" s="192"/>
      <c r="R242" s="192"/>
      <c r="S242" s="192"/>
      <c r="T242" s="192"/>
      <c r="U242" s="192"/>
      <c r="V242" s="192"/>
      <c r="W242" s="192"/>
      <c r="X242" s="193"/>
      <c r="AT242" s="187" t="s">
        <v>145</v>
      </c>
      <c r="AU242" s="187" t="s">
        <v>86</v>
      </c>
      <c r="AV242" s="13" t="s">
        <v>88</v>
      </c>
      <c r="AW242" s="13" t="s">
        <v>4</v>
      </c>
      <c r="AX242" s="13" t="s">
        <v>78</v>
      </c>
      <c r="AY242" s="187" t="s">
        <v>137</v>
      </c>
    </row>
    <row r="243" spans="1:65" s="14" customFormat="1">
      <c r="B243" s="194"/>
      <c r="D243" s="175" t="s">
        <v>145</v>
      </c>
      <c r="E243" s="195" t="s">
        <v>1</v>
      </c>
      <c r="F243" s="196" t="s">
        <v>148</v>
      </c>
      <c r="H243" s="197">
        <v>45</v>
      </c>
      <c r="I243" s="198"/>
      <c r="J243" s="198"/>
      <c r="M243" s="194"/>
      <c r="N243" s="199"/>
      <c r="O243" s="200"/>
      <c r="P243" s="200"/>
      <c r="Q243" s="200"/>
      <c r="R243" s="200"/>
      <c r="S243" s="200"/>
      <c r="T243" s="200"/>
      <c r="U243" s="200"/>
      <c r="V243" s="200"/>
      <c r="W243" s="200"/>
      <c r="X243" s="201"/>
      <c r="AT243" s="195" t="s">
        <v>145</v>
      </c>
      <c r="AU243" s="195" t="s">
        <v>86</v>
      </c>
      <c r="AV243" s="14" t="s">
        <v>142</v>
      </c>
      <c r="AW243" s="14" t="s">
        <v>4</v>
      </c>
      <c r="AX243" s="14" t="s">
        <v>86</v>
      </c>
      <c r="AY243" s="195" t="s">
        <v>137</v>
      </c>
    </row>
    <row r="244" spans="1:65" s="2" customFormat="1" ht="24" customHeight="1">
      <c r="A244" s="31"/>
      <c r="B244" s="159"/>
      <c r="C244" s="160" t="s">
        <v>243</v>
      </c>
      <c r="D244" s="160" t="s">
        <v>138</v>
      </c>
      <c r="E244" s="161" t="s">
        <v>440</v>
      </c>
      <c r="F244" s="162" t="s">
        <v>241</v>
      </c>
      <c r="G244" s="163" t="s">
        <v>141</v>
      </c>
      <c r="H244" s="164">
        <v>4</v>
      </c>
      <c r="I244" s="165"/>
      <c r="J244" s="165"/>
      <c r="K244" s="166">
        <f>ROUND(P244*H244,2)</f>
        <v>0</v>
      </c>
      <c r="L244" s="167"/>
      <c r="M244" s="32"/>
      <c r="N244" s="168" t="s">
        <v>1</v>
      </c>
      <c r="O244" s="169" t="s">
        <v>41</v>
      </c>
      <c r="P244" s="170">
        <f>I244+J244</f>
        <v>0</v>
      </c>
      <c r="Q244" s="170">
        <f>ROUND(I244*H244,2)</f>
        <v>0</v>
      </c>
      <c r="R244" s="170">
        <f>ROUND(J244*H244,2)</f>
        <v>0</v>
      </c>
      <c r="S244" s="56"/>
      <c r="T244" s="171">
        <f>S244*H244</f>
        <v>0</v>
      </c>
      <c r="U244" s="171">
        <v>0</v>
      </c>
      <c r="V244" s="171">
        <f>U244*H244</f>
        <v>0</v>
      </c>
      <c r="W244" s="171">
        <v>0</v>
      </c>
      <c r="X244" s="172">
        <f>W244*H244</f>
        <v>0</v>
      </c>
      <c r="Y244" s="31"/>
      <c r="Z244" s="31"/>
      <c r="AA244" s="31"/>
      <c r="AB244" s="31"/>
      <c r="AC244" s="31"/>
      <c r="AD244" s="31"/>
      <c r="AE244" s="31"/>
      <c r="AR244" s="173" t="s">
        <v>142</v>
      </c>
      <c r="AT244" s="173" t="s">
        <v>138</v>
      </c>
      <c r="AU244" s="173" t="s">
        <v>86</v>
      </c>
      <c r="AY244" s="17" t="s">
        <v>137</v>
      </c>
      <c r="BE244" s="174">
        <f>IF(O244="základní",K244,0)</f>
        <v>0</v>
      </c>
      <c r="BF244" s="174">
        <f>IF(O244="snížená",K244,0)</f>
        <v>0</v>
      </c>
      <c r="BG244" s="174">
        <f>IF(O244="zákl. přenesená",K244,0)</f>
        <v>0</v>
      </c>
      <c r="BH244" s="174">
        <f>IF(O244="sníž. přenesená",K244,0)</f>
        <v>0</v>
      </c>
      <c r="BI244" s="174">
        <f>IF(O244="nulová",K244,0)</f>
        <v>0</v>
      </c>
      <c r="BJ244" s="17" t="s">
        <v>86</v>
      </c>
      <c r="BK244" s="174">
        <f>ROUND(P244*H244,2)</f>
        <v>0</v>
      </c>
      <c r="BL244" s="17" t="s">
        <v>142</v>
      </c>
      <c r="BM244" s="173" t="s">
        <v>242</v>
      </c>
    </row>
    <row r="245" spans="1:65" s="2" customFormat="1" ht="19.5">
      <c r="A245" s="31"/>
      <c r="B245" s="32"/>
      <c r="C245" s="31"/>
      <c r="D245" s="175" t="s">
        <v>144</v>
      </c>
      <c r="E245" s="31"/>
      <c r="F245" s="176" t="s">
        <v>241</v>
      </c>
      <c r="G245" s="31"/>
      <c r="H245" s="31"/>
      <c r="I245" s="95"/>
      <c r="J245" s="95"/>
      <c r="K245" s="31"/>
      <c r="L245" s="31"/>
      <c r="M245" s="32"/>
      <c r="N245" s="177"/>
      <c r="O245" s="178"/>
      <c r="P245" s="56"/>
      <c r="Q245" s="56"/>
      <c r="R245" s="56"/>
      <c r="S245" s="56"/>
      <c r="T245" s="56"/>
      <c r="U245" s="56"/>
      <c r="V245" s="56"/>
      <c r="W245" s="56"/>
      <c r="X245" s="57"/>
      <c r="Y245" s="31"/>
      <c r="Z245" s="31"/>
      <c r="AA245" s="31"/>
      <c r="AB245" s="31"/>
      <c r="AC245" s="31"/>
      <c r="AD245" s="31"/>
      <c r="AE245" s="31"/>
      <c r="AT245" s="17" t="s">
        <v>144</v>
      </c>
      <c r="AU245" s="17" t="s">
        <v>86</v>
      </c>
    </row>
    <row r="246" spans="1:65" s="12" customFormat="1">
      <c r="B246" s="179"/>
      <c r="D246" s="175" t="s">
        <v>145</v>
      </c>
      <c r="E246" s="180" t="s">
        <v>1</v>
      </c>
      <c r="F246" s="181" t="s">
        <v>146</v>
      </c>
      <c r="H246" s="180" t="s">
        <v>1</v>
      </c>
      <c r="I246" s="182"/>
      <c r="J246" s="182"/>
      <c r="M246" s="179"/>
      <c r="N246" s="183"/>
      <c r="O246" s="184"/>
      <c r="P246" s="184"/>
      <c r="Q246" s="184"/>
      <c r="R246" s="184"/>
      <c r="S246" s="184"/>
      <c r="T246" s="184"/>
      <c r="U246" s="184"/>
      <c r="V246" s="184"/>
      <c r="W246" s="184"/>
      <c r="X246" s="185"/>
      <c r="AT246" s="180" t="s">
        <v>145</v>
      </c>
      <c r="AU246" s="180" t="s">
        <v>86</v>
      </c>
      <c r="AV246" s="12" t="s">
        <v>86</v>
      </c>
      <c r="AW246" s="12" t="s">
        <v>4</v>
      </c>
      <c r="AX246" s="12" t="s">
        <v>78</v>
      </c>
      <c r="AY246" s="180" t="s">
        <v>137</v>
      </c>
    </row>
    <row r="247" spans="1:65" s="13" customFormat="1">
      <c r="B247" s="186"/>
      <c r="D247" s="175" t="s">
        <v>145</v>
      </c>
      <c r="E247" s="187" t="s">
        <v>1</v>
      </c>
      <c r="F247" s="188" t="s">
        <v>142</v>
      </c>
      <c r="H247" s="189">
        <v>4</v>
      </c>
      <c r="I247" s="190"/>
      <c r="J247" s="190"/>
      <c r="M247" s="186"/>
      <c r="N247" s="191"/>
      <c r="O247" s="192"/>
      <c r="P247" s="192"/>
      <c r="Q247" s="192"/>
      <c r="R247" s="192"/>
      <c r="S247" s="192"/>
      <c r="T247" s="192"/>
      <c r="U247" s="192"/>
      <c r="V247" s="192"/>
      <c r="W247" s="192"/>
      <c r="X247" s="193"/>
      <c r="AT247" s="187" t="s">
        <v>145</v>
      </c>
      <c r="AU247" s="187" t="s">
        <v>86</v>
      </c>
      <c r="AV247" s="13" t="s">
        <v>88</v>
      </c>
      <c r="AW247" s="13" t="s">
        <v>4</v>
      </c>
      <c r="AX247" s="13" t="s">
        <v>78</v>
      </c>
      <c r="AY247" s="187" t="s">
        <v>137</v>
      </c>
    </row>
    <row r="248" spans="1:65" s="14" customFormat="1">
      <c r="B248" s="194"/>
      <c r="D248" s="175" t="s">
        <v>145</v>
      </c>
      <c r="E248" s="195" t="s">
        <v>1</v>
      </c>
      <c r="F248" s="196" t="s">
        <v>148</v>
      </c>
      <c r="H248" s="197">
        <v>4</v>
      </c>
      <c r="I248" s="198"/>
      <c r="J248" s="198"/>
      <c r="M248" s="194"/>
      <c r="N248" s="199"/>
      <c r="O248" s="200"/>
      <c r="P248" s="200"/>
      <c r="Q248" s="200"/>
      <c r="R248" s="200"/>
      <c r="S248" s="200"/>
      <c r="T248" s="200"/>
      <c r="U248" s="200"/>
      <c r="V248" s="200"/>
      <c r="W248" s="200"/>
      <c r="X248" s="201"/>
      <c r="AT248" s="195" t="s">
        <v>145</v>
      </c>
      <c r="AU248" s="195" t="s">
        <v>86</v>
      </c>
      <c r="AV248" s="14" t="s">
        <v>142</v>
      </c>
      <c r="AW248" s="14" t="s">
        <v>4</v>
      </c>
      <c r="AX248" s="14" t="s">
        <v>86</v>
      </c>
      <c r="AY248" s="195" t="s">
        <v>137</v>
      </c>
    </row>
    <row r="249" spans="1:65" s="2" customFormat="1" ht="24" customHeight="1">
      <c r="A249" s="31"/>
      <c r="B249" s="159"/>
      <c r="C249" s="160" t="s">
        <v>172</v>
      </c>
      <c r="D249" s="160" t="s">
        <v>138</v>
      </c>
      <c r="E249" s="161" t="s">
        <v>441</v>
      </c>
      <c r="F249" s="162" t="s">
        <v>245</v>
      </c>
      <c r="G249" s="163" t="s">
        <v>141</v>
      </c>
      <c r="H249" s="164">
        <v>1</v>
      </c>
      <c r="I249" s="165"/>
      <c r="J249" s="165"/>
      <c r="K249" s="166">
        <f>ROUND(P249*H249,2)</f>
        <v>0</v>
      </c>
      <c r="L249" s="167"/>
      <c r="M249" s="32"/>
      <c r="N249" s="168" t="s">
        <v>1</v>
      </c>
      <c r="O249" s="169" t="s">
        <v>41</v>
      </c>
      <c r="P249" s="170">
        <f>I249+J249</f>
        <v>0</v>
      </c>
      <c r="Q249" s="170">
        <f>ROUND(I249*H249,2)</f>
        <v>0</v>
      </c>
      <c r="R249" s="170">
        <f>ROUND(J249*H249,2)</f>
        <v>0</v>
      </c>
      <c r="S249" s="56"/>
      <c r="T249" s="171">
        <f>S249*H249</f>
        <v>0</v>
      </c>
      <c r="U249" s="171">
        <v>0</v>
      </c>
      <c r="V249" s="171">
        <f>U249*H249</f>
        <v>0</v>
      </c>
      <c r="W249" s="171">
        <v>0</v>
      </c>
      <c r="X249" s="172">
        <f>W249*H249</f>
        <v>0</v>
      </c>
      <c r="Y249" s="31"/>
      <c r="Z249" s="31"/>
      <c r="AA249" s="31"/>
      <c r="AB249" s="31"/>
      <c r="AC249" s="31"/>
      <c r="AD249" s="31"/>
      <c r="AE249" s="31"/>
      <c r="AR249" s="173" t="s">
        <v>142</v>
      </c>
      <c r="AT249" s="173" t="s">
        <v>138</v>
      </c>
      <c r="AU249" s="173" t="s">
        <v>86</v>
      </c>
      <c r="AY249" s="17" t="s">
        <v>137</v>
      </c>
      <c r="BE249" s="174">
        <f>IF(O249="základní",K249,0)</f>
        <v>0</v>
      </c>
      <c r="BF249" s="174">
        <f>IF(O249="snížená",K249,0)</f>
        <v>0</v>
      </c>
      <c r="BG249" s="174">
        <f>IF(O249="zákl. přenesená",K249,0)</f>
        <v>0</v>
      </c>
      <c r="BH249" s="174">
        <f>IF(O249="sníž. přenesená",K249,0)</f>
        <v>0</v>
      </c>
      <c r="BI249" s="174">
        <f>IF(O249="nulová",K249,0)</f>
        <v>0</v>
      </c>
      <c r="BJ249" s="17" t="s">
        <v>86</v>
      </c>
      <c r="BK249" s="174">
        <f>ROUND(P249*H249,2)</f>
        <v>0</v>
      </c>
      <c r="BL249" s="17" t="s">
        <v>142</v>
      </c>
      <c r="BM249" s="173" t="s">
        <v>246</v>
      </c>
    </row>
    <row r="250" spans="1:65" s="2" customFormat="1" ht="19.5">
      <c r="A250" s="31"/>
      <c r="B250" s="32"/>
      <c r="C250" s="31"/>
      <c r="D250" s="175" t="s">
        <v>144</v>
      </c>
      <c r="E250" s="31"/>
      <c r="F250" s="176" t="s">
        <v>245</v>
      </c>
      <c r="G250" s="31"/>
      <c r="H250" s="31"/>
      <c r="I250" s="95"/>
      <c r="J250" s="95"/>
      <c r="K250" s="31"/>
      <c r="L250" s="31"/>
      <c r="M250" s="32"/>
      <c r="N250" s="177"/>
      <c r="O250" s="178"/>
      <c r="P250" s="56"/>
      <c r="Q250" s="56"/>
      <c r="R250" s="56"/>
      <c r="S250" s="56"/>
      <c r="T250" s="56"/>
      <c r="U250" s="56"/>
      <c r="V250" s="56"/>
      <c r="W250" s="56"/>
      <c r="X250" s="57"/>
      <c r="Y250" s="31"/>
      <c r="Z250" s="31"/>
      <c r="AA250" s="31"/>
      <c r="AB250" s="31"/>
      <c r="AC250" s="31"/>
      <c r="AD250" s="31"/>
      <c r="AE250" s="31"/>
      <c r="AT250" s="17" t="s">
        <v>144</v>
      </c>
      <c r="AU250" s="17" t="s">
        <v>86</v>
      </c>
    </row>
    <row r="251" spans="1:65" s="12" customFormat="1">
      <c r="B251" s="179"/>
      <c r="D251" s="175" t="s">
        <v>145</v>
      </c>
      <c r="E251" s="180" t="s">
        <v>1</v>
      </c>
      <c r="F251" s="181" t="s">
        <v>146</v>
      </c>
      <c r="H251" s="180" t="s">
        <v>1</v>
      </c>
      <c r="I251" s="182"/>
      <c r="J251" s="182"/>
      <c r="M251" s="179"/>
      <c r="N251" s="183"/>
      <c r="O251" s="184"/>
      <c r="P251" s="184"/>
      <c r="Q251" s="184"/>
      <c r="R251" s="184"/>
      <c r="S251" s="184"/>
      <c r="T251" s="184"/>
      <c r="U251" s="184"/>
      <c r="V251" s="184"/>
      <c r="W251" s="184"/>
      <c r="X251" s="185"/>
      <c r="AT251" s="180" t="s">
        <v>145</v>
      </c>
      <c r="AU251" s="180" t="s">
        <v>86</v>
      </c>
      <c r="AV251" s="12" t="s">
        <v>86</v>
      </c>
      <c r="AW251" s="12" t="s">
        <v>4</v>
      </c>
      <c r="AX251" s="12" t="s">
        <v>78</v>
      </c>
      <c r="AY251" s="180" t="s">
        <v>137</v>
      </c>
    </row>
    <row r="252" spans="1:65" s="13" customFormat="1">
      <c r="B252" s="186"/>
      <c r="D252" s="175" t="s">
        <v>145</v>
      </c>
      <c r="E252" s="187" t="s">
        <v>1</v>
      </c>
      <c r="F252" s="188" t="s">
        <v>86</v>
      </c>
      <c r="H252" s="189">
        <v>1</v>
      </c>
      <c r="I252" s="190"/>
      <c r="J252" s="190"/>
      <c r="M252" s="186"/>
      <c r="N252" s="191"/>
      <c r="O252" s="192"/>
      <c r="P252" s="192"/>
      <c r="Q252" s="192"/>
      <c r="R252" s="192"/>
      <c r="S252" s="192"/>
      <c r="T252" s="192"/>
      <c r="U252" s="192"/>
      <c r="V252" s="192"/>
      <c r="W252" s="192"/>
      <c r="X252" s="193"/>
      <c r="AT252" s="187" t="s">
        <v>145</v>
      </c>
      <c r="AU252" s="187" t="s">
        <v>86</v>
      </c>
      <c r="AV252" s="13" t="s">
        <v>88</v>
      </c>
      <c r="AW252" s="13" t="s">
        <v>4</v>
      </c>
      <c r="AX252" s="13" t="s">
        <v>78</v>
      </c>
      <c r="AY252" s="187" t="s">
        <v>137</v>
      </c>
    </row>
    <row r="253" spans="1:65" s="14" customFormat="1">
      <c r="B253" s="194"/>
      <c r="D253" s="175" t="s">
        <v>145</v>
      </c>
      <c r="E253" s="195" t="s">
        <v>1</v>
      </c>
      <c r="F253" s="196" t="s">
        <v>148</v>
      </c>
      <c r="H253" s="197">
        <v>1</v>
      </c>
      <c r="I253" s="198"/>
      <c r="J253" s="198"/>
      <c r="M253" s="194"/>
      <c r="N253" s="199"/>
      <c r="O253" s="200"/>
      <c r="P253" s="200"/>
      <c r="Q253" s="200"/>
      <c r="R253" s="200"/>
      <c r="S253" s="200"/>
      <c r="T253" s="200"/>
      <c r="U253" s="200"/>
      <c r="V253" s="200"/>
      <c r="W253" s="200"/>
      <c r="X253" s="201"/>
      <c r="AT253" s="195" t="s">
        <v>145</v>
      </c>
      <c r="AU253" s="195" t="s">
        <v>86</v>
      </c>
      <c r="AV253" s="14" t="s">
        <v>142</v>
      </c>
      <c r="AW253" s="14" t="s">
        <v>4</v>
      </c>
      <c r="AX253" s="14" t="s">
        <v>86</v>
      </c>
      <c r="AY253" s="195" t="s">
        <v>137</v>
      </c>
    </row>
    <row r="254" spans="1:65" s="2" customFormat="1" ht="36" customHeight="1">
      <c r="A254" s="31"/>
      <c r="B254" s="159"/>
      <c r="C254" s="160" t="s">
        <v>250</v>
      </c>
      <c r="D254" s="160" t="s">
        <v>138</v>
      </c>
      <c r="E254" s="161" t="s">
        <v>442</v>
      </c>
      <c r="F254" s="162" t="s">
        <v>248</v>
      </c>
      <c r="G254" s="163" t="s">
        <v>141</v>
      </c>
      <c r="H254" s="164">
        <v>4</v>
      </c>
      <c r="I254" s="165"/>
      <c r="J254" s="165"/>
      <c r="K254" s="166">
        <f>ROUND(P254*H254,2)</f>
        <v>0</v>
      </c>
      <c r="L254" s="167"/>
      <c r="M254" s="32"/>
      <c r="N254" s="168" t="s">
        <v>1</v>
      </c>
      <c r="O254" s="169" t="s">
        <v>41</v>
      </c>
      <c r="P254" s="170">
        <f>I254+J254</f>
        <v>0</v>
      </c>
      <c r="Q254" s="170">
        <f>ROUND(I254*H254,2)</f>
        <v>0</v>
      </c>
      <c r="R254" s="170">
        <f>ROUND(J254*H254,2)</f>
        <v>0</v>
      </c>
      <c r="S254" s="56"/>
      <c r="T254" s="171">
        <f>S254*H254</f>
        <v>0</v>
      </c>
      <c r="U254" s="171">
        <v>0</v>
      </c>
      <c r="V254" s="171">
        <f>U254*H254</f>
        <v>0</v>
      </c>
      <c r="W254" s="171">
        <v>0</v>
      </c>
      <c r="X254" s="172">
        <f>W254*H254</f>
        <v>0</v>
      </c>
      <c r="Y254" s="31"/>
      <c r="Z254" s="31"/>
      <c r="AA254" s="31"/>
      <c r="AB254" s="31"/>
      <c r="AC254" s="31"/>
      <c r="AD254" s="31"/>
      <c r="AE254" s="31"/>
      <c r="AR254" s="173" t="s">
        <v>142</v>
      </c>
      <c r="AT254" s="173" t="s">
        <v>138</v>
      </c>
      <c r="AU254" s="173" t="s">
        <v>86</v>
      </c>
      <c r="AY254" s="17" t="s">
        <v>137</v>
      </c>
      <c r="BE254" s="174">
        <f>IF(O254="základní",K254,0)</f>
        <v>0</v>
      </c>
      <c r="BF254" s="174">
        <f>IF(O254="snížená",K254,0)</f>
        <v>0</v>
      </c>
      <c r="BG254" s="174">
        <f>IF(O254="zákl. přenesená",K254,0)</f>
        <v>0</v>
      </c>
      <c r="BH254" s="174">
        <f>IF(O254="sníž. přenesená",K254,0)</f>
        <v>0</v>
      </c>
      <c r="BI254" s="174">
        <f>IF(O254="nulová",K254,0)</f>
        <v>0</v>
      </c>
      <c r="BJ254" s="17" t="s">
        <v>86</v>
      </c>
      <c r="BK254" s="174">
        <f>ROUND(P254*H254,2)</f>
        <v>0</v>
      </c>
      <c r="BL254" s="17" t="s">
        <v>142</v>
      </c>
      <c r="BM254" s="173" t="s">
        <v>249</v>
      </c>
    </row>
    <row r="255" spans="1:65" s="2" customFormat="1" ht="29.25">
      <c r="A255" s="31"/>
      <c r="B255" s="32"/>
      <c r="C255" s="31"/>
      <c r="D255" s="175" t="s">
        <v>144</v>
      </c>
      <c r="E255" s="31"/>
      <c r="F255" s="176" t="s">
        <v>248</v>
      </c>
      <c r="G255" s="31"/>
      <c r="H255" s="31"/>
      <c r="I255" s="95"/>
      <c r="J255" s="95"/>
      <c r="K255" s="31"/>
      <c r="L255" s="31"/>
      <c r="M255" s="32"/>
      <c r="N255" s="177"/>
      <c r="O255" s="178"/>
      <c r="P255" s="56"/>
      <c r="Q255" s="56"/>
      <c r="R255" s="56"/>
      <c r="S255" s="56"/>
      <c r="T255" s="56"/>
      <c r="U255" s="56"/>
      <c r="V255" s="56"/>
      <c r="W255" s="56"/>
      <c r="X255" s="57"/>
      <c r="Y255" s="31"/>
      <c r="Z255" s="31"/>
      <c r="AA255" s="31"/>
      <c r="AB255" s="31"/>
      <c r="AC255" s="31"/>
      <c r="AD255" s="31"/>
      <c r="AE255" s="31"/>
      <c r="AT255" s="17" t="s">
        <v>144</v>
      </c>
      <c r="AU255" s="17" t="s">
        <v>86</v>
      </c>
    </row>
    <row r="256" spans="1:65" s="12" customFormat="1">
      <c r="B256" s="179"/>
      <c r="D256" s="175" t="s">
        <v>145</v>
      </c>
      <c r="E256" s="180" t="s">
        <v>1</v>
      </c>
      <c r="F256" s="181" t="s">
        <v>146</v>
      </c>
      <c r="H256" s="180" t="s">
        <v>1</v>
      </c>
      <c r="I256" s="182"/>
      <c r="J256" s="182"/>
      <c r="M256" s="179"/>
      <c r="N256" s="183"/>
      <c r="O256" s="184"/>
      <c r="P256" s="184"/>
      <c r="Q256" s="184"/>
      <c r="R256" s="184"/>
      <c r="S256" s="184"/>
      <c r="T256" s="184"/>
      <c r="U256" s="184"/>
      <c r="V256" s="184"/>
      <c r="W256" s="184"/>
      <c r="X256" s="185"/>
      <c r="AT256" s="180" t="s">
        <v>145</v>
      </c>
      <c r="AU256" s="180" t="s">
        <v>86</v>
      </c>
      <c r="AV256" s="12" t="s">
        <v>86</v>
      </c>
      <c r="AW256" s="12" t="s">
        <v>4</v>
      </c>
      <c r="AX256" s="12" t="s">
        <v>78</v>
      </c>
      <c r="AY256" s="180" t="s">
        <v>137</v>
      </c>
    </row>
    <row r="257" spans="1:65" s="13" customFormat="1">
      <c r="B257" s="186"/>
      <c r="D257" s="175" t="s">
        <v>145</v>
      </c>
      <c r="E257" s="187" t="s">
        <v>1</v>
      </c>
      <c r="F257" s="188" t="s">
        <v>142</v>
      </c>
      <c r="H257" s="189">
        <v>4</v>
      </c>
      <c r="I257" s="190"/>
      <c r="J257" s="190"/>
      <c r="M257" s="186"/>
      <c r="N257" s="191"/>
      <c r="O257" s="192"/>
      <c r="P257" s="192"/>
      <c r="Q257" s="192"/>
      <c r="R257" s="192"/>
      <c r="S257" s="192"/>
      <c r="T257" s="192"/>
      <c r="U257" s="192"/>
      <c r="V257" s="192"/>
      <c r="W257" s="192"/>
      <c r="X257" s="193"/>
      <c r="AT257" s="187" t="s">
        <v>145</v>
      </c>
      <c r="AU257" s="187" t="s">
        <v>86</v>
      </c>
      <c r="AV257" s="13" t="s">
        <v>88</v>
      </c>
      <c r="AW257" s="13" t="s">
        <v>4</v>
      </c>
      <c r="AX257" s="13" t="s">
        <v>78</v>
      </c>
      <c r="AY257" s="187" t="s">
        <v>137</v>
      </c>
    </row>
    <row r="258" spans="1:65" s="14" customFormat="1">
      <c r="B258" s="194"/>
      <c r="D258" s="175" t="s">
        <v>145</v>
      </c>
      <c r="E258" s="195" t="s">
        <v>1</v>
      </c>
      <c r="F258" s="196" t="s">
        <v>148</v>
      </c>
      <c r="H258" s="197">
        <v>4</v>
      </c>
      <c r="I258" s="198"/>
      <c r="J258" s="198"/>
      <c r="M258" s="194"/>
      <c r="N258" s="199"/>
      <c r="O258" s="200"/>
      <c r="P258" s="200"/>
      <c r="Q258" s="200"/>
      <c r="R258" s="200"/>
      <c r="S258" s="200"/>
      <c r="T258" s="200"/>
      <c r="U258" s="200"/>
      <c r="V258" s="200"/>
      <c r="W258" s="200"/>
      <c r="X258" s="201"/>
      <c r="AT258" s="195" t="s">
        <v>145</v>
      </c>
      <c r="AU258" s="195" t="s">
        <v>86</v>
      </c>
      <c r="AV258" s="14" t="s">
        <v>142</v>
      </c>
      <c r="AW258" s="14" t="s">
        <v>4</v>
      </c>
      <c r="AX258" s="14" t="s">
        <v>86</v>
      </c>
      <c r="AY258" s="195" t="s">
        <v>137</v>
      </c>
    </row>
    <row r="259" spans="1:65" s="2" customFormat="1" ht="24" customHeight="1">
      <c r="A259" s="31"/>
      <c r="B259" s="159"/>
      <c r="C259" s="160" t="s">
        <v>176</v>
      </c>
      <c r="D259" s="160" t="s">
        <v>138</v>
      </c>
      <c r="E259" s="161" t="s">
        <v>443</v>
      </c>
      <c r="F259" s="162" t="s">
        <v>252</v>
      </c>
      <c r="G259" s="163" t="s">
        <v>141</v>
      </c>
      <c r="H259" s="164">
        <v>1</v>
      </c>
      <c r="I259" s="165"/>
      <c r="J259" s="165"/>
      <c r="K259" s="166">
        <f>ROUND(P259*H259,2)</f>
        <v>0</v>
      </c>
      <c r="L259" s="167"/>
      <c r="M259" s="32"/>
      <c r="N259" s="168" t="s">
        <v>1</v>
      </c>
      <c r="O259" s="169" t="s">
        <v>41</v>
      </c>
      <c r="P259" s="170">
        <f>I259+J259</f>
        <v>0</v>
      </c>
      <c r="Q259" s="170">
        <f>ROUND(I259*H259,2)</f>
        <v>0</v>
      </c>
      <c r="R259" s="170">
        <f>ROUND(J259*H259,2)</f>
        <v>0</v>
      </c>
      <c r="S259" s="56"/>
      <c r="T259" s="171">
        <f>S259*H259</f>
        <v>0</v>
      </c>
      <c r="U259" s="171">
        <v>0</v>
      </c>
      <c r="V259" s="171">
        <f>U259*H259</f>
        <v>0</v>
      </c>
      <c r="W259" s="171">
        <v>0</v>
      </c>
      <c r="X259" s="172">
        <f>W259*H259</f>
        <v>0</v>
      </c>
      <c r="Y259" s="31"/>
      <c r="Z259" s="31"/>
      <c r="AA259" s="31"/>
      <c r="AB259" s="31"/>
      <c r="AC259" s="31"/>
      <c r="AD259" s="31"/>
      <c r="AE259" s="31"/>
      <c r="AR259" s="173" t="s">
        <v>142</v>
      </c>
      <c r="AT259" s="173" t="s">
        <v>138</v>
      </c>
      <c r="AU259" s="173" t="s">
        <v>86</v>
      </c>
      <c r="AY259" s="17" t="s">
        <v>137</v>
      </c>
      <c r="BE259" s="174">
        <f>IF(O259="základní",K259,0)</f>
        <v>0</v>
      </c>
      <c r="BF259" s="174">
        <f>IF(O259="snížená",K259,0)</f>
        <v>0</v>
      </c>
      <c r="BG259" s="174">
        <f>IF(O259="zákl. přenesená",K259,0)</f>
        <v>0</v>
      </c>
      <c r="BH259" s="174">
        <f>IF(O259="sníž. přenesená",K259,0)</f>
        <v>0</v>
      </c>
      <c r="BI259" s="174">
        <f>IF(O259="nulová",K259,0)</f>
        <v>0</v>
      </c>
      <c r="BJ259" s="17" t="s">
        <v>86</v>
      </c>
      <c r="BK259" s="174">
        <f>ROUND(P259*H259,2)</f>
        <v>0</v>
      </c>
      <c r="BL259" s="17" t="s">
        <v>142</v>
      </c>
      <c r="BM259" s="173" t="s">
        <v>253</v>
      </c>
    </row>
    <row r="260" spans="1:65" s="2" customFormat="1" ht="19.5">
      <c r="A260" s="31"/>
      <c r="B260" s="32"/>
      <c r="C260" s="31"/>
      <c r="D260" s="175" t="s">
        <v>144</v>
      </c>
      <c r="E260" s="31"/>
      <c r="F260" s="176" t="s">
        <v>252</v>
      </c>
      <c r="G260" s="31"/>
      <c r="H260" s="31"/>
      <c r="I260" s="95"/>
      <c r="J260" s="95"/>
      <c r="K260" s="31"/>
      <c r="L260" s="31"/>
      <c r="M260" s="32"/>
      <c r="N260" s="177"/>
      <c r="O260" s="178"/>
      <c r="P260" s="56"/>
      <c r="Q260" s="56"/>
      <c r="R260" s="56"/>
      <c r="S260" s="56"/>
      <c r="T260" s="56"/>
      <c r="U260" s="56"/>
      <c r="V260" s="56"/>
      <c r="W260" s="56"/>
      <c r="X260" s="57"/>
      <c r="Y260" s="31"/>
      <c r="Z260" s="31"/>
      <c r="AA260" s="31"/>
      <c r="AB260" s="31"/>
      <c r="AC260" s="31"/>
      <c r="AD260" s="31"/>
      <c r="AE260" s="31"/>
      <c r="AT260" s="17" t="s">
        <v>144</v>
      </c>
      <c r="AU260" s="17" t="s">
        <v>86</v>
      </c>
    </row>
    <row r="261" spans="1:65" s="12" customFormat="1">
      <c r="B261" s="179"/>
      <c r="D261" s="175" t="s">
        <v>145</v>
      </c>
      <c r="E261" s="180" t="s">
        <v>1</v>
      </c>
      <c r="F261" s="181" t="s">
        <v>146</v>
      </c>
      <c r="H261" s="180" t="s">
        <v>1</v>
      </c>
      <c r="I261" s="182"/>
      <c r="J261" s="182"/>
      <c r="M261" s="179"/>
      <c r="N261" s="183"/>
      <c r="O261" s="184"/>
      <c r="P261" s="184"/>
      <c r="Q261" s="184"/>
      <c r="R261" s="184"/>
      <c r="S261" s="184"/>
      <c r="T261" s="184"/>
      <c r="U261" s="184"/>
      <c r="V261" s="184"/>
      <c r="W261" s="184"/>
      <c r="X261" s="185"/>
      <c r="AT261" s="180" t="s">
        <v>145</v>
      </c>
      <c r="AU261" s="180" t="s">
        <v>86</v>
      </c>
      <c r="AV261" s="12" t="s">
        <v>86</v>
      </c>
      <c r="AW261" s="12" t="s">
        <v>4</v>
      </c>
      <c r="AX261" s="12" t="s">
        <v>78</v>
      </c>
      <c r="AY261" s="180" t="s">
        <v>137</v>
      </c>
    </row>
    <row r="262" spans="1:65" s="13" customFormat="1">
      <c r="B262" s="186"/>
      <c r="D262" s="175" t="s">
        <v>145</v>
      </c>
      <c r="E262" s="187" t="s">
        <v>1</v>
      </c>
      <c r="F262" s="188" t="s">
        <v>86</v>
      </c>
      <c r="H262" s="189">
        <v>1</v>
      </c>
      <c r="I262" s="190"/>
      <c r="J262" s="190"/>
      <c r="M262" s="186"/>
      <c r="N262" s="191"/>
      <c r="O262" s="192"/>
      <c r="P262" s="192"/>
      <c r="Q262" s="192"/>
      <c r="R262" s="192"/>
      <c r="S262" s="192"/>
      <c r="T262" s="192"/>
      <c r="U262" s="192"/>
      <c r="V262" s="192"/>
      <c r="W262" s="192"/>
      <c r="X262" s="193"/>
      <c r="AT262" s="187" t="s">
        <v>145</v>
      </c>
      <c r="AU262" s="187" t="s">
        <v>86</v>
      </c>
      <c r="AV262" s="13" t="s">
        <v>88</v>
      </c>
      <c r="AW262" s="13" t="s">
        <v>4</v>
      </c>
      <c r="AX262" s="13" t="s">
        <v>78</v>
      </c>
      <c r="AY262" s="187" t="s">
        <v>137</v>
      </c>
    </row>
    <row r="263" spans="1:65" s="14" customFormat="1">
      <c r="B263" s="194"/>
      <c r="D263" s="175" t="s">
        <v>145</v>
      </c>
      <c r="E263" s="195" t="s">
        <v>1</v>
      </c>
      <c r="F263" s="196" t="s">
        <v>148</v>
      </c>
      <c r="H263" s="197">
        <v>1</v>
      </c>
      <c r="I263" s="198"/>
      <c r="J263" s="198"/>
      <c r="M263" s="194"/>
      <c r="N263" s="199"/>
      <c r="O263" s="200"/>
      <c r="P263" s="200"/>
      <c r="Q263" s="200"/>
      <c r="R263" s="200"/>
      <c r="S263" s="200"/>
      <c r="T263" s="200"/>
      <c r="U263" s="200"/>
      <c r="V263" s="200"/>
      <c r="W263" s="200"/>
      <c r="X263" s="201"/>
      <c r="AT263" s="195" t="s">
        <v>145</v>
      </c>
      <c r="AU263" s="195" t="s">
        <v>86</v>
      </c>
      <c r="AV263" s="14" t="s">
        <v>142</v>
      </c>
      <c r="AW263" s="14" t="s">
        <v>4</v>
      </c>
      <c r="AX263" s="14" t="s">
        <v>86</v>
      </c>
      <c r="AY263" s="195" t="s">
        <v>137</v>
      </c>
    </row>
    <row r="264" spans="1:65" s="2" customFormat="1" ht="24" customHeight="1">
      <c r="A264" s="31"/>
      <c r="B264" s="159"/>
      <c r="C264" s="160" t="s">
        <v>258</v>
      </c>
      <c r="D264" s="160" t="s">
        <v>138</v>
      </c>
      <c r="E264" s="161" t="s">
        <v>444</v>
      </c>
      <c r="F264" s="162" t="s">
        <v>255</v>
      </c>
      <c r="G264" s="163" t="s">
        <v>141</v>
      </c>
      <c r="H264" s="164">
        <v>6</v>
      </c>
      <c r="I264" s="165"/>
      <c r="J264" s="165"/>
      <c r="K264" s="166">
        <f>ROUND(P264*H264,2)</f>
        <v>0</v>
      </c>
      <c r="L264" s="167"/>
      <c r="M264" s="32"/>
      <c r="N264" s="168" t="s">
        <v>1</v>
      </c>
      <c r="O264" s="169" t="s">
        <v>41</v>
      </c>
      <c r="P264" s="170">
        <f>I264+J264</f>
        <v>0</v>
      </c>
      <c r="Q264" s="170">
        <f>ROUND(I264*H264,2)</f>
        <v>0</v>
      </c>
      <c r="R264" s="170">
        <f>ROUND(J264*H264,2)</f>
        <v>0</v>
      </c>
      <c r="S264" s="56"/>
      <c r="T264" s="171">
        <f>S264*H264</f>
        <v>0</v>
      </c>
      <c r="U264" s="171">
        <v>0</v>
      </c>
      <c r="V264" s="171">
        <f>U264*H264</f>
        <v>0</v>
      </c>
      <c r="W264" s="171">
        <v>0</v>
      </c>
      <c r="X264" s="172">
        <f>W264*H264</f>
        <v>0</v>
      </c>
      <c r="Y264" s="31"/>
      <c r="Z264" s="31"/>
      <c r="AA264" s="31"/>
      <c r="AB264" s="31"/>
      <c r="AC264" s="31"/>
      <c r="AD264" s="31"/>
      <c r="AE264" s="31"/>
      <c r="AR264" s="173" t="s">
        <v>142</v>
      </c>
      <c r="AT264" s="173" t="s">
        <v>138</v>
      </c>
      <c r="AU264" s="173" t="s">
        <v>86</v>
      </c>
      <c r="AY264" s="17" t="s">
        <v>137</v>
      </c>
      <c r="BE264" s="174">
        <f>IF(O264="základní",K264,0)</f>
        <v>0</v>
      </c>
      <c r="BF264" s="174">
        <f>IF(O264="snížená",K264,0)</f>
        <v>0</v>
      </c>
      <c r="BG264" s="174">
        <f>IF(O264="zákl. přenesená",K264,0)</f>
        <v>0</v>
      </c>
      <c r="BH264" s="174">
        <f>IF(O264="sníž. přenesená",K264,0)</f>
        <v>0</v>
      </c>
      <c r="BI264" s="174">
        <f>IF(O264="nulová",K264,0)</f>
        <v>0</v>
      </c>
      <c r="BJ264" s="17" t="s">
        <v>86</v>
      </c>
      <c r="BK264" s="174">
        <f>ROUND(P264*H264,2)</f>
        <v>0</v>
      </c>
      <c r="BL264" s="17" t="s">
        <v>142</v>
      </c>
      <c r="BM264" s="173" t="s">
        <v>256</v>
      </c>
    </row>
    <row r="265" spans="1:65" s="2" customFormat="1" ht="19.5">
      <c r="A265" s="31"/>
      <c r="B265" s="32"/>
      <c r="C265" s="31"/>
      <c r="D265" s="175" t="s">
        <v>144</v>
      </c>
      <c r="E265" s="31"/>
      <c r="F265" s="176" t="s">
        <v>255</v>
      </c>
      <c r="G265" s="31"/>
      <c r="H265" s="31"/>
      <c r="I265" s="95"/>
      <c r="J265" s="95"/>
      <c r="K265" s="31"/>
      <c r="L265" s="31"/>
      <c r="M265" s="32"/>
      <c r="N265" s="177"/>
      <c r="O265" s="178"/>
      <c r="P265" s="56"/>
      <c r="Q265" s="56"/>
      <c r="R265" s="56"/>
      <c r="S265" s="56"/>
      <c r="T265" s="56"/>
      <c r="U265" s="56"/>
      <c r="V265" s="56"/>
      <c r="W265" s="56"/>
      <c r="X265" s="57"/>
      <c r="Y265" s="31"/>
      <c r="Z265" s="31"/>
      <c r="AA265" s="31"/>
      <c r="AB265" s="31"/>
      <c r="AC265" s="31"/>
      <c r="AD265" s="31"/>
      <c r="AE265" s="31"/>
      <c r="AT265" s="17" t="s">
        <v>144</v>
      </c>
      <c r="AU265" s="17" t="s">
        <v>86</v>
      </c>
    </row>
    <row r="266" spans="1:65" s="12" customFormat="1">
      <c r="B266" s="179"/>
      <c r="D266" s="175" t="s">
        <v>145</v>
      </c>
      <c r="E266" s="180" t="s">
        <v>1</v>
      </c>
      <c r="F266" s="181" t="s">
        <v>146</v>
      </c>
      <c r="H266" s="180" t="s">
        <v>1</v>
      </c>
      <c r="I266" s="182"/>
      <c r="J266" s="182"/>
      <c r="M266" s="179"/>
      <c r="N266" s="183"/>
      <c r="O266" s="184"/>
      <c r="P266" s="184"/>
      <c r="Q266" s="184"/>
      <c r="R266" s="184"/>
      <c r="S266" s="184"/>
      <c r="T266" s="184"/>
      <c r="U266" s="184"/>
      <c r="V266" s="184"/>
      <c r="W266" s="184"/>
      <c r="X266" s="185"/>
      <c r="AT266" s="180" t="s">
        <v>145</v>
      </c>
      <c r="AU266" s="180" t="s">
        <v>86</v>
      </c>
      <c r="AV266" s="12" t="s">
        <v>86</v>
      </c>
      <c r="AW266" s="12" t="s">
        <v>4</v>
      </c>
      <c r="AX266" s="12" t="s">
        <v>78</v>
      </c>
      <c r="AY266" s="180" t="s">
        <v>137</v>
      </c>
    </row>
    <row r="267" spans="1:65" s="13" customFormat="1">
      <c r="B267" s="186"/>
      <c r="D267" s="175" t="s">
        <v>145</v>
      </c>
      <c r="E267" s="187" t="s">
        <v>1</v>
      </c>
      <c r="F267" s="188" t="s">
        <v>257</v>
      </c>
      <c r="H267" s="189">
        <v>6</v>
      </c>
      <c r="I267" s="190"/>
      <c r="J267" s="190"/>
      <c r="M267" s="186"/>
      <c r="N267" s="191"/>
      <c r="O267" s="192"/>
      <c r="P267" s="192"/>
      <c r="Q267" s="192"/>
      <c r="R267" s="192"/>
      <c r="S267" s="192"/>
      <c r="T267" s="192"/>
      <c r="U267" s="192"/>
      <c r="V267" s="192"/>
      <c r="W267" s="192"/>
      <c r="X267" s="193"/>
      <c r="AT267" s="187" t="s">
        <v>145</v>
      </c>
      <c r="AU267" s="187" t="s">
        <v>86</v>
      </c>
      <c r="AV267" s="13" t="s">
        <v>88</v>
      </c>
      <c r="AW267" s="13" t="s">
        <v>4</v>
      </c>
      <c r="AX267" s="13" t="s">
        <v>78</v>
      </c>
      <c r="AY267" s="187" t="s">
        <v>137</v>
      </c>
    </row>
    <row r="268" spans="1:65" s="14" customFormat="1">
      <c r="B268" s="194"/>
      <c r="D268" s="175" t="s">
        <v>145</v>
      </c>
      <c r="E268" s="195" t="s">
        <v>1</v>
      </c>
      <c r="F268" s="196" t="s">
        <v>148</v>
      </c>
      <c r="H268" s="197">
        <v>6</v>
      </c>
      <c r="I268" s="198"/>
      <c r="J268" s="198"/>
      <c r="M268" s="194"/>
      <c r="N268" s="199"/>
      <c r="O268" s="200"/>
      <c r="P268" s="200"/>
      <c r="Q268" s="200"/>
      <c r="R268" s="200"/>
      <c r="S268" s="200"/>
      <c r="T268" s="200"/>
      <c r="U268" s="200"/>
      <c r="V268" s="200"/>
      <c r="W268" s="200"/>
      <c r="X268" s="201"/>
      <c r="AT268" s="195" t="s">
        <v>145</v>
      </c>
      <c r="AU268" s="195" t="s">
        <v>86</v>
      </c>
      <c r="AV268" s="14" t="s">
        <v>142</v>
      </c>
      <c r="AW268" s="14" t="s">
        <v>4</v>
      </c>
      <c r="AX268" s="14" t="s">
        <v>86</v>
      </c>
      <c r="AY268" s="195" t="s">
        <v>137</v>
      </c>
    </row>
    <row r="269" spans="1:65" s="2" customFormat="1" ht="36" customHeight="1">
      <c r="A269" s="31"/>
      <c r="B269" s="159"/>
      <c r="C269" s="160" t="s">
        <v>179</v>
      </c>
      <c r="D269" s="160" t="s">
        <v>138</v>
      </c>
      <c r="E269" s="161" t="s">
        <v>445</v>
      </c>
      <c r="F269" s="162" t="s">
        <v>260</v>
      </c>
      <c r="G269" s="163" t="s">
        <v>141</v>
      </c>
      <c r="H269" s="164">
        <v>4</v>
      </c>
      <c r="I269" s="165"/>
      <c r="J269" s="165"/>
      <c r="K269" s="166">
        <f>ROUND(P269*H269,2)</f>
        <v>0</v>
      </c>
      <c r="L269" s="167"/>
      <c r="M269" s="32"/>
      <c r="N269" s="168" t="s">
        <v>1</v>
      </c>
      <c r="O269" s="169" t="s">
        <v>41</v>
      </c>
      <c r="P269" s="170">
        <f>I269+J269</f>
        <v>0</v>
      </c>
      <c r="Q269" s="170">
        <f>ROUND(I269*H269,2)</f>
        <v>0</v>
      </c>
      <c r="R269" s="170">
        <f>ROUND(J269*H269,2)</f>
        <v>0</v>
      </c>
      <c r="S269" s="56"/>
      <c r="T269" s="171">
        <f>S269*H269</f>
        <v>0</v>
      </c>
      <c r="U269" s="171">
        <v>0</v>
      </c>
      <c r="V269" s="171">
        <f>U269*H269</f>
        <v>0</v>
      </c>
      <c r="W269" s="171">
        <v>0</v>
      </c>
      <c r="X269" s="172">
        <f>W269*H269</f>
        <v>0</v>
      </c>
      <c r="Y269" s="31"/>
      <c r="Z269" s="31"/>
      <c r="AA269" s="31"/>
      <c r="AB269" s="31"/>
      <c r="AC269" s="31"/>
      <c r="AD269" s="31"/>
      <c r="AE269" s="31"/>
      <c r="AR269" s="173" t="s">
        <v>142</v>
      </c>
      <c r="AT269" s="173" t="s">
        <v>138</v>
      </c>
      <c r="AU269" s="173" t="s">
        <v>86</v>
      </c>
      <c r="AY269" s="17" t="s">
        <v>137</v>
      </c>
      <c r="BE269" s="174">
        <f>IF(O269="základní",K269,0)</f>
        <v>0</v>
      </c>
      <c r="BF269" s="174">
        <f>IF(O269="snížená",K269,0)</f>
        <v>0</v>
      </c>
      <c r="BG269" s="174">
        <f>IF(O269="zákl. přenesená",K269,0)</f>
        <v>0</v>
      </c>
      <c r="BH269" s="174">
        <f>IF(O269="sníž. přenesená",K269,0)</f>
        <v>0</v>
      </c>
      <c r="BI269" s="174">
        <f>IF(O269="nulová",K269,0)</f>
        <v>0</v>
      </c>
      <c r="BJ269" s="17" t="s">
        <v>86</v>
      </c>
      <c r="BK269" s="174">
        <f>ROUND(P269*H269,2)</f>
        <v>0</v>
      </c>
      <c r="BL269" s="17" t="s">
        <v>142</v>
      </c>
      <c r="BM269" s="173" t="s">
        <v>261</v>
      </c>
    </row>
    <row r="270" spans="1:65" s="2" customFormat="1" ht="19.5">
      <c r="A270" s="31"/>
      <c r="B270" s="32"/>
      <c r="C270" s="31"/>
      <c r="D270" s="175" t="s">
        <v>144</v>
      </c>
      <c r="E270" s="31"/>
      <c r="F270" s="176" t="s">
        <v>260</v>
      </c>
      <c r="G270" s="31"/>
      <c r="H270" s="31"/>
      <c r="I270" s="95"/>
      <c r="J270" s="95"/>
      <c r="K270" s="31"/>
      <c r="L270" s="31"/>
      <c r="M270" s="32"/>
      <c r="N270" s="177"/>
      <c r="O270" s="178"/>
      <c r="P270" s="56"/>
      <c r="Q270" s="56"/>
      <c r="R270" s="56"/>
      <c r="S270" s="56"/>
      <c r="T270" s="56"/>
      <c r="U270" s="56"/>
      <c r="V270" s="56"/>
      <c r="W270" s="56"/>
      <c r="X270" s="57"/>
      <c r="Y270" s="31"/>
      <c r="Z270" s="31"/>
      <c r="AA270" s="31"/>
      <c r="AB270" s="31"/>
      <c r="AC270" s="31"/>
      <c r="AD270" s="31"/>
      <c r="AE270" s="31"/>
      <c r="AT270" s="17" t="s">
        <v>144</v>
      </c>
      <c r="AU270" s="17" t="s">
        <v>86</v>
      </c>
    </row>
    <row r="271" spans="1:65" s="12" customFormat="1">
      <c r="B271" s="179"/>
      <c r="D271" s="175" t="s">
        <v>145</v>
      </c>
      <c r="E271" s="180" t="s">
        <v>1</v>
      </c>
      <c r="F271" s="181" t="s">
        <v>146</v>
      </c>
      <c r="H271" s="180" t="s">
        <v>1</v>
      </c>
      <c r="I271" s="182"/>
      <c r="J271" s="182"/>
      <c r="M271" s="179"/>
      <c r="N271" s="183"/>
      <c r="O271" s="184"/>
      <c r="P271" s="184"/>
      <c r="Q271" s="184"/>
      <c r="R271" s="184"/>
      <c r="S271" s="184"/>
      <c r="T271" s="184"/>
      <c r="U271" s="184"/>
      <c r="V271" s="184"/>
      <c r="W271" s="184"/>
      <c r="X271" s="185"/>
      <c r="AT271" s="180" t="s">
        <v>145</v>
      </c>
      <c r="AU271" s="180" t="s">
        <v>86</v>
      </c>
      <c r="AV271" s="12" t="s">
        <v>86</v>
      </c>
      <c r="AW271" s="12" t="s">
        <v>4</v>
      </c>
      <c r="AX271" s="12" t="s">
        <v>78</v>
      </c>
      <c r="AY271" s="180" t="s">
        <v>137</v>
      </c>
    </row>
    <row r="272" spans="1:65" s="13" customFormat="1">
      <c r="B272" s="186"/>
      <c r="D272" s="175" t="s">
        <v>145</v>
      </c>
      <c r="E272" s="187" t="s">
        <v>1</v>
      </c>
      <c r="F272" s="188" t="s">
        <v>262</v>
      </c>
      <c r="H272" s="189">
        <v>4</v>
      </c>
      <c r="I272" s="190"/>
      <c r="J272" s="190"/>
      <c r="M272" s="186"/>
      <c r="N272" s="191"/>
      <c r="O272" s="192"/>
      <c r="P272" s="192"/>
      <c r="Q272" s="192"/>
      <c r="R272" s="192"/>
      <c r="S272" s="192"/>
      <c r="T272" s="192"/>
      <c r="U272" s="192"/>
      <c r="V272" s="192"/>
      <c r="W272" s="192"/>
      <c r="X272" s="193"/>
      <c r="AT272" s="187" t="s">
        <v>145</v>
      </c>
      <c r="AU272" s="187" t="s">
        <v>86</v>
      </c>
      <c r="AV272" s="13" t="s">
        <v>88</v>
      </c>
      <c r="AW272" s="13" t="s">
        <v>4</v>
      </c>
      <c r="AX272" s="13" t="s">
        <v>78</v>
      </c>
      <c r="AY272" s="187" t="s">
        <v>137</v>
      </c>
    </row>
    <row r="273" spans="1:65" s="14" customFormat="1">
      <c r="B273" s="194"/>
      <c r="D273" s="175" t="s">
        <v>145</v>
      </c>
      <c r="E273" s="195" t="s">
        <v>1</v>
      </c>
      <c r="F273" s="196" t="s">
        <v>148</v>
      </c>
      <c r="H273" s="197">
        <v>4</v>
      </c>
      <c r="I273" s="198"/>
      <c r="J273" s="198"/>
      <c r="M273" s="194"/>
      <c r="N273" s="199"/>
      <c r="O273" s="200"/>
      <c r="P273" s="200"/>
      <c r="Q273" s="200"/>
      <c r="R273" s="200"/>
      <c r="S273" s="200"/>
      <c r="T273" s="200"/>
      <c r="U273" s="200"/>
      <c r="V273" s="200"/>
      <c r="W273" s="200"/>
      <c r="X273" s="201"/>
      <c r="AT273" s="195" t="s">
        <v>145</v>
      </c>
      <c r="AU273" s="195" t="s">
        <v>86</v>
      </c>
      <c r="AV273" s="14" t="s">
        <v>142</v>
      </c>
      <c r="AW273" s="14" t="s">
        <v>4</v>
      </c>
      <c r="AX273" s="14" t="s">
        <v>86</v>
      </c>
      <c r="AY273" s="195" t="s">
        <v>137</v>
      </c>
    </row>
    <row r="274" spans="1:65" s="2" customFormat="1" ht="36" customHeight="1">
      <c r="A274" s="31"/>
      <c r="B274" s="159"/>
      <c r="C274" s="160" t="s">
        <v>267</v>
      </c>
      <c r="D274" s="160" t="s">
        <v>138</v>
      </c>
      <c r="E274" s="161" t="s">
        <v>446</v>
      </c>
      <c r="F274" s="162" t="s">
        <v>264</v>
      </c>
      <c r="G274" s="163" t="s">
        <v>141</v>
      </c>
      <c r="H274" s="164">
        <v>2</v>
      </c>
      <c r="I274" s="165"/>
      <c r="J274" s="165"/>
      <c r="K274" s="166">
        <f>ROUND(P274*H274,2)</f>
        <v>0</v>
      </c>
      <c r="L274" s="167"/>
      <c r="M274" s="32"/>
      <c r="N274" s="168" t="s">
        <v>1</v>
      </c>
      <c r="O274" s="169" t="s">
        <v>41</v>
      </c>
      <c r="P274" s="170">
        <f>I274+J274</f>
        <v>0</v>
      </c>
      <c r="Q274" s="170">
        <f>ROUND(I274*H274,2)</f>
        <v>0</v>
      </c>
      <c r="R274" s="170">
        <f>ROUND(J274*H274,2)</f>
        <v>0</v>
      </c>
      <c r="S274" s="56"/>
      <c r="T274" s="171">
        <f>S274*H274</f>
        <v>0</v>
      </c>
      <c r="U274" s="171">
        <v>0</v>
      </c>
      <c r="V274" s="171">
        <f>U274*H274</f>
        <v>0</v>
      </c>
      <c r="W274" s="171">
        <v>0</v>
      </c>
      <c r="X274" s="172">
        <f>W274*H274</f>
        <v>0</v>
      </c>
      <c r="Y274" s="31"/>
      <c r="Z274" s="31"/>
      <c r="AA274" s="31"/>
      <c r="AB274" s="31"/>
      <c r="AC274" s="31"/>
      <c r="AD274" s="31"/>
      <c r="AE274" s="31"/>
      <c r="AR274" s="173" t="s">
        <v>142</v>
      </c>
      <c r="AT274" s="173" t="s">
        <v>138</v>
      </c>
      <c r="AU274" s="173" t="s">
        <v>86</v>
      </c>
      <c r="AY274" s="17" t="s">
        <v>137</v>
      </c>
      <c r="BE274" s="174">
        <f>IF(O274="základní",K274,0)</f>
        <v>0</v>
      </c>
      <c r="BF274" s="174">
        <f>IF(O274="snížená",K274,0)</f>
        <v>0</v>
      </c>
      <c r="BG274" s="174">
        <f>IF(O274="zákl. přenesená",K274,0)</f>
        <v>0</v>
      </c>
      <c r="BH274" s="174">
        <f>IF(O274="sníž. přenesená",K274,0)</f>
        <v>0</v>
      </c>
      <c r="BI274" s="174">
        <f>IF(O274="nulová",K274,0)</f>
        <v>0</v>
      </c>
      <c r="BJ274" s="17" t="s">
        <v>86</v>
      </c>
      <c r="BK274" s="174">
        <f>ROUND(P274*H274,2)</f>
        <v>0</v>
      </c>
      <c r="BL274" s="17" t="s">
        <v>142</v>
      </c>
      <c r="BM274" s="173" t="s">
        <v>265</v>
      </c>
    </row>
    <row r="275" spans="1:65" s="2" customFormat="1" ht="29.25">
      <c r="A275" s="31"/>
      <c r="B275" s="32"/>
      <c r="C275" s="31"/>
      <c r="D275" s="175" t="s">
        <v>144</v>
      </c>
      <c r="E275" s="31"/>
      <c r="F275" s="176" t="s">
        <v>264</v>
      </c>
      <c r="G275" s="31"/>
      <c r="H275" s="31"/>
      <c r="I275" s="95"/>
      <c r="J275" s="95"/>
      <c r="K275" s="31"/>
      <c r="L275" s="31"/>
      <c r="M275" s="32"/>
      <c r="N275" s="177"/>
      <c r="O275" s="178"/>
      <c r="P275" s="56"/>
      <c r="Q275" s="56"/>
      <c r="R275" s="56"/>
      <c r="S275" s="56"/>
      <c r="T275" s="56"/>
      <c r="U275" s="56"/>
      <c r="V275" s="56"/>
      <c r="W275" s="56"/>
      <c r="X275" s="57"/>
      <c r="Y275" s="31"/>
      <c r="Z275" s="31"/>
      <c r="AA275" s="31"/>
      <c r="AB275" s="31"/>
      <c r="AC275" s="31"/>
      <c r="AD275" s="31"/>
      <c r="AE275" s="31"/>
      <c r="AT275" s="17" t="s">
        <v>144</v>
      </c>
      <c r="AU275" s="17" t="s">
        <v>86</v>
      </c>
    </row>
    <row r="276" spans="1:65" s="12" customFormat="1">
      <c r="B276" s="179"/>
      <c r="D276" s="175" t="s">
        <v>145</v>
      </c>
      <c r="E276" s="180" t="s">
        <v>1</v>
      </c>
      <c r="F276" s="181" t="s">
        <v>146</v>
      </c>
      <c r="H276" s="180" t="s">
        <v>1</v>
      </c>
      <c r="I276" s="182"/>
      <c r="J276" s="182"/>
      <c r="M276" s="179"/>
      <c r="N276" s="183"/>
      <c r="O276" s="184"/>
      <c r="P276" s="184"/>
      <c r="Q276" s="184"/>
      <c r="R276" s="184"/>
      <c r="S276" s="184"/>
      <c r="T276" s="184"/>
      <c r="U276" s="184"/>
      <c r="V276" s="184"/>
      <c r="W276" s="184"/>
      <c r="X276" s="185"/>
      <c r="AT276" s="180" t="s">
        <v>145</v>
      </c>
      <c r="AU276" s="180" t="s">
        <v>86</v>
      </c>
      <c r="AV276" s="12" t="s">
        <v>86</v>
      </c>
      <c r="AW276" s="12" t="s">
        <v>4</v>
      </c>
      <c r="AX276" s="12" t="s">
        <v>78</v>
      </c>
      <c r="AY276" s="180" t="s">
        <v>137</v>
      </c>
    </row>
    <row r="277" spans="1:65" s="13" customFormat="1">
      <c r="B277" s="186"/>
      <c r="D277" s="175" t="s">
        <v>145</v>
      </c>
      <c r="E277" s="187" t="s">
        <v>1</v>
      </c>
      <c r="F277" s="188" t="s">
        <v>266</v>
      </c>
      <c r="H277" s="189">
        <v>2</v>
      </c>
      <c r="I277" s="190"/>
      <c r="J277" s="190"/>
      <c r="M277" s="186"/>
      <c r="N277" s="191"/>
      <c r="O277" s="192"/>
      <c r="P277" s="192"/>
      <c r="Q277" s="192"/>
      <c r="R277" s="192"/>
      <c r="S277" s="192"/>
      <c r="T277" s="192"/>
      <c r="U277" s="192"/>
      <c r="V277" s="192"/>
      <c r="W277" s="192"/>
      <c r="X277" s="193"/>
      <c r="AT277" s="187" t="s">
        <v>145</v>
      </c>
      <c r="AU277" s="187" t="s">
        <v>86</v>
      </c>
      <c r="AV277" s="13" t="s">
        <v>88</v>
      </c>
      <c r="AW277" s="13" t="s">
        <v>4</v>
      </c>
      <c r="AX277" s="13" t="s">
        <v>78</v>
      </c>
      <c r="AY277" s="187" t="s">
        <v>137</v>
      </c>
    </row>
    <row r="278" spans="1:65" s="14" customFormat="1">
      <c r="B278" s="194"/>
      <c r="D278" s="175" t="s">
        <v>145</v>
      </c>
      <c r="E278" s="195" t="s">
        <v>1</v>
      </c>
      <c r="F278" s="196" t="s">
        <v>148</v>
      </c>
      <c r="H278" s="197">
        <v>2</v>
      </c>
      <c r="I278" s="198"/>
      <c r="J278" s="198"/>
      <c r="M278" s="194"/>
      <c r="N278" s="199"/>
      <c r="O278" s="200"/>
      <c r="P278" s="200"/>
      <c r="Q278" s="200"/>
      <c r="R278" s="200"/>
      <c r="S278" s="200"/>
      <c r="T278" s="200"/>
      <c r="U278" s="200"/>
      <c r="V278" s="200"/>
      <c r="W278" s="200"/>
      <c r="X278" s="201"/>
      <c r="AT278" s="195" t="s">
        <v>145</v>
      </c>
      <c r="AU278" s="195" t="s">
        <v>86</v>
      </c>
      <c r="AV278" s="14" t="s">
        <v>142</v>
      </c>
      <c r="AW278" s="14" t="s">
        <v>4</v>
      </c>
      <c r="AX278" s="14" t="s">
        <v>86</v>
      </c>
      <c r="AY278" s="195" t="s">
        <v>137</v>
      </c>
    </row>
    <row r="279" spans="1:65" s="2" customFormat="1" ht="16.5" customHeight="1">
      <c r="A279" s="31"/>
      <c r="B279" s="159"/>
      <c r="C279" s="160" t="s">
        <v>182</v>
      </c>
      <c r="D279" s="160" t="s">
        <v>138</v>
      </c>
      <c r="E279" s="161" t="s">
        <v>447</v>
      </c>
      <c r="F279" s="162" t="s">
        <v>269</v>
      </c>
      <c r="G279" s="163" t="s">
        <v>141</v>
      </c>
      <c r="H279" s="164">
        <v>4</v>
      </c>
      <c r="I279" s="165"/>
      <c r="J279" s="165"/>
      <c r="K279" s="166">
        <f>ROUND(P279*H279,2)</f>
        <v>0</v>
      </c>
      <c r="L279" s="167"/>
      <c r="M279" s="32"/>
      <c r="N279" s="168" t="s">
        <v>1</v>
      </c>
      <c r="O279" s="169" t="s">
        <v>41</v>
      </c>
      <c r="P279" s="170">
        <f>I279+J279</f>
        <v>0</v>
      </c>
      <c r="Q279" s="170">
        <f>ROUND(I279*H279,2)</f>
        <v>0</v>
      </c>
      <c r="R279" s="170">
        <f>ROUND(J279*H279,2)</f>
        <v>0</v>
      </c>
      <c r="S279" s="56"/>
      <c r="T279" s="171">
        <f>S279*H279</f>
        <v>0</v>
      </c>
      <c r="U279" s="171">
        <v>0</v>
      </c>
      <c r="V279" s="171">
        <f>U279*H279</f>
        <v>0</v>
      </c>
      <c r="W279" s="171">
        <v>0</v>
      </c>
      <c r="X279" s="172">
        <f>W279*H279</f>
        <v>0</v>
      </c>
      <c r="Y279" s="31"/>
      <c r="Z279" s="31"/>
      <c r="AA279" s="31"/>
      <c r="AB279" s="31"/>
      <c r="AC279" s="31"/>
      <c r="AD279" s="31"/>
      <c r="AE279" s="31"/>
      <c r="AR279" s="173" t="s">
        <v>142</v>
      </c>
      <c r="AT279" s="173" t="s">
        <v>138</v>
      </c>
      <c r="AU279" s="173" t="s">
        <v>86</v>
      </c>
      <c r="AY279" s="17" t="s">
        <v>137</v>
      </c>
      <c r="BE279" s="174">
        <f>IF(O279="základní",K279,0)</f>
        <v>0</v>
      </c>
      <c r="BF279" s="174">
        <f>IF(O279="snížená",K279,0)</f>
        <v>0</v>
      </c>
      <c r="BG279" s="174">
        <f>IF(O279="zákl. přenesená",K279,0)</f>
        <v>0</v>
      </c>
      <c r="BH279" s="174">
        <f>IF(O279="sníž. přenesená",K279,0)</f>
        <v>0</v>
      </c>
      <c r="BI279" s="174">
        <f>IF(O279="nulová",K279,0)</f>
        <v>0</v>
      </c>
      <c r="BJ279" s="17" t="s">
        <v>86</v>
      </c>
      <c r="BK279" s="174">
        <f>ROUND(P279*H279,2)</f>
        <v>0</v>
      </c>
      <c r="BL279" s="17" t="s">
        <v>142</v>
      </c>
      <c r="BM279" s="173" t="s">
        <v>448</v>
      </c>
    </row>
    <row r="280" spans="1:65" s="2" customFormat="1" ht="19.5">
      <c r="A280" s="31"/>
      <c r="B280" s="32"/>
      <c r="C280" s="31"/>
      <c r="D280" s="175" t="s">
        <v>144</v>
      </c>
      <c r="E280" s="31"/>
      <c r="F280" s="176" t="s">
        <v>290</v>
      </c>
      <c r="G280" s="31"/>
      <c r="H280" s="31"/>
      <c r="I280" s="95"/>
      <c r="J280" s="95"/>
      <c r="K280" s="31"/>
      <c r="L280" s="31"/>
      <c r="M280" s="32"/>
      <c r="N280" s="177"/>
      <c r="O280" s="178"/>
      <c r="P280" s="56"/>
      <c r="Q280" s="56"/>
      <c r="R280" s="56"/>
      <c r="S280" s="56"/>
      <c r="T280" s="56"/>
      <c r="U280" s="56"/>
      <c r="V280" s="56"/>
      <c r="W280" s="56"/>
      <c r="X280" s="57"/>
      <c r="Y280" s="31"/>
      <c r="Z280" s="31"/>
      <c r="AA280" s="31"/>
      <c r="AB280" s="31"/>
      <c r="AC280" s="31"/>
      <c r="AD280" s="31"/>
      <c r="AE280" s="31"/>
      <c r="AT280" s="17" t="s">
        <v>144</v>
      </c>
      <c r="AU280" s="17" t="s">
        <v>86</v>
      </c>
    </row>
    <row r="281" spans="1:65" s="12" customFormat="1">
      <c r="B281" s="179"/>
      <c r="D281" s="175" t="s">
        <v>145</v>
      </c>
      <c r="E281" s="180" t="s">
        <v>1</v>
      </c>
      <c r="F281" s="181" t="s">
        <v>146</v>
      </c>
      <c r="H281" s="180" t="s">
        <v>1</v>
      </c>
      <c r="I281" s="182"/>
      <c r="J281" s="182"/>
      <c r="M281" s="179"/>
      <c r="N281" s="183"/>
      <c r="O281" s="184"/>
      <c r="P281" s="184"/>
      <c r="Q281" s="184"/>
      <c r="R281" s="184"/>
      <c r="S281" s="184"/>
      <c r="T281" s="184"/>
      <c r="U281" s="184"/>
      <c r="V281" s="184"/>
      <c r="W281" s="184"/>
      <c r="X281" s="185"/>
      <c r="AT281" s="180" t="s">
        <v>145</v>
      </c>
      <c r="AU281" s="180" t="s">
        <v>86</v>
      </c>
      <c r="AV281" s="12" t="s">
        <v>86</v>
      </c>
      <c r="AW281" s="12" t="s">
        <v>4</v>
      </c>
      <c r="AX281" s="12" t="s">
        <v>78</v>
      </c>
      <c r="AY281" s="180" t="s">
        <v>137</v>
      </c>
    </row>
    <row r="282" spans="1:65" s="13" customFormat="1">
      <c r="B282" s="186"/>
      <c r="D282" s="175" t="s">
        <v>145</v>
      </c>
      <c r="E282" s="187" t="s">
        <v>1</v>
      </c>
      <c r="F282" s="188" t="s">
        <v>271</v>
      </c>
      <c r="H282" s="189">
        <v>4</v>
      </c>
      <c r="I282" s="190"/>
      <c r="J282" s="190"/>
      <c r="M282" s="186"/>
      <c r="N282" s="191"/>
      <c r="O282" s="192"/>
      <c r="P282" s="192"/>
      <c r="Q282" s="192"/>
      <c r="R282" s="192"/>
      <c r="S282" s="192"/>
      <c r="T282" s="192"/>
      <c r="U282" s="192"/>
      <c r="V282" s="192"/>
      <c r="W282" s="192"/>
      <c r="X282" s="193"/>
      <c r="AT282" s="187" t="s">
        <v>145</v>
      </c>
      <c r="AU282" s="187" t="s">
        <v>86</v>
      </c>
      <c r="AV282" s="13" t="s">
        <v>88</v>
      </c>
      <c r="AW282" s="13" t="s">
        <v>4</v>
      </c>
      <c r="AX282" s="13" t="s">
        <v>78</v>
      </c>
      <c r="AY282" s="187" t="s">
        <v>137</v>
      </c>
    </row>
    <row r="283" spans="1:65" s="14" customFormat="1">
      <c r="B283" s="194"/>
      <c r="D283" s="175" t="s">
        <v>145</v>
      </c>
      <c r="E283" s="195" t="s">
        <v>1</v>
      </c>
      <c r="F283" s="196" t="s">
        <v>148</v>
      </c>
      <c r="H283" s="197">
        <v>4</v>
      </c>
      <c r="I283" s="198"/>
      <c r="J283" s="198"/>
      <c r="M283" s="194"/>
      <c r="N283" s="199"/>
      <c r="O283" s="200"/>
      <c r="P283" s="200"/>
      <c r="Q283" s="200"/>
      <c r="R283" s="200"/>
      <c r="S283" s="200"/>
      <c r="T283" s="200"/>
      <c r="U283" s="200"/>
      <c r="V283" s="200"/>
      <c r="W283" s="200"/>
      <c r="X283" s="201"/>
      <c r="AT283" s="195" t="s">
        <v>145</v>
      </c>
      <c r="AU283" s="195" t="s">
        <v>86</v>
      </c>
      <c r="AV283" s="14" t="s">
        <v>142</v>
      </c>
      <c r="AW283" s="14" t="s">
        <v>4</v>
      </c>
      <c r="AX283" s="14" t="s">
        <v>86</v>
      </c>
      <c r="AY283" s="195" t="s">
        <v>137</v>
      </c>
    </row>
    <row r="284" spans="1:65" s="2" customFormat="1" ht="60" customHeight="1">
      <c r="A284" s="31"/>
      <c r="B284" s="159"/>
      <c r="C284" s="160" t="s">
        <v>277</v>
      </c>
      <c r="D284" s="160" t="s">
        <v>138</v>
      </c>
      <c r="E284" s="161" t="s">
        <v>449</v>
      </c>
      <c r="F284" s="162" t="s">
        <v>273</v>
      </c>
      <c r="G284" s="163" t="s">
        <v>141</v>
      </c>
      <c r="H284" s="164">
        <v>2</v>
      </c>
      <c r="I284" s="165"/>
      <c r="J284" s="165"/>
      <c r="K284" s="166">
        <f>ROUND(P284*H284,2)</f>
        <v>0</v>
      </c>
      <c r="L284" s="167"/>
      <c r="M284" s="32"/>
      <c r="N284" s="168" t="s">
        <v>1</v>
      </c>
      <c r="O284" s="169" t="s">
        <v>41</v>
      </c>
      <c r="P284" s="170">
        <f>I284+J284</f>
        <v>0</v>
      </c>
      <c r="Q284" s="170">
        <f>ROUND(I284*H284,2)</f>
        <v>0</v>
      </c>
      <c r="R284" s="170">
        <f>ROUND(J284*H284,2)</f>
        <v>0</v>
      </c>
      <c r="S284" s="56"/>
      <c r="T284" s="171">
        <f>S284*H284</f>
        <v>0</v>
      </c>
      <c r="U284" s="171">
        <v>0</v>
      </c>
      <c r="V284" s="171">
        <f>U284*H284</f>
        <v>0</v>
      </c>
      <c r="W284" s="171">
        <v>0</v>
      </c>
      <c r="X284" s="172">
        <f>W284*H284</f>
        <v>0</v>
      </c>
      <c r="Y284" s="31"/>
      <c r="Z284" s="31"/>
      <c r="AA284" s="31"/>
      <c r="AB284" s="31"/>
      <c r="AC284" s="31"/>
      <c r="AD284" s="31"/>
      <c r="AE284" s="31"/>
      <c r="AR284" s="173" t="s">
        <v>142</v>
      </c>
      <c r="AT284" s="173" t="s">
        <v>138</v>
      </c>
      <c r="AU284" s="173" t="s">
        <v>86</v>
      </c>
      <c r="AY284" s="17" t="s">
        <v>137</v>
      </c>
      <c r="BE284" s="174">
        <f>IF(O284="základní",K284,0)</f>
        <v>0</v>
      </c>
      <c r="BF284" s="174">
        <f>IF(O284="snížená",K284,0)</f>
        <v>0</v>
      </c>
      <c r="BG284" s="174">
        <f>IF(O284="zákl. přenesená",K284,0)</f>
        <v>0</v>
      </c>
      <c r="BH284" s="174">
        <f>IF(O284="sníž. přenesená",K284,0)</f>
        <v>0</v>
      </c>
      <c r="BI284" s="174">
        <f>IF(O284="nulová",K284,0)</f>
        <v>0</v>
      </c>
      <c r="BJ284" s="17" t="s">
        <v>86</v>
      </c>
      <c r="BK284" s="174">
        <f>ROUND(P284*H284,2)</f>
        <v>0</v>
      </c>
      <c r="BL284" s="17" t="s">
        <v>142</v>
      </c>
      <c r="BM284" s="173" t="s">
        <v>274</v>
      </c>
    </row>
    <row r="285" spans="1:65" s="2" customFormat="1" ht="48.75">
      <c r="A285" s="31"/>
      <c r="B285" s="32"/>
      <c r="C285" s="31"/>
      <c r="D285" s="175" t="s">
        <v>144</v>
      </c>
      <c r="E285" s="31"/>
      <c r="F285" s="176" t="s">
        <v>275</v>
      </c>
      <c r="G285" s="31"/>
      <c r="H285" s="31"/>
      <c r="I285" s="95"/>
      <c r="J285" s="95"/>
      <c r="K285" s="31"/>
      <c r="L285" s="31"/>
      <c r="M285" s="32"/>
      <c r="N285" s="177"/>
      <c r="O285" s="178"/>
      <c r="P285" s="56"/>
      <c r="Q285" s="56"/>
      <c r="R285" s="56"/>
      <c r="S285" s="56"/>
      <c r="T285" s="56"/>
      <c r="U285" s="56"/>
      <c r="V285" s="56"/>
      <c r="W285" s="56"/>
      <c r="X285" s="57"/>
      <c r="Y285" s="31"/>
      <c r="Z285" s="31"/>
      <c r="AA285" s="31"/>
      <c r="AB285" s="31"/>
      <c r="AC285" s="31"/>
      <c r="AD285" s="31"/>
      <c r="AE285" s="31"/>
      <c r="AT285" s="17" t="s">
        <v>144</v>
      </c>
      <c r="AU285" s="17" t="s">
        <v>86</v>
      </c>
    </row>
    <row r="286" spans="1:65" s="12" customFormat="1">
      <c r="B286" s="179"/>
      <c r="D286" s="175" t="s">
        <v>145</v>
      </c>
      <c r="E286" s="180" t="s">
        <v>1</v>
      </c>
      <c r="F286" s="181" t="s">
        <v>276</v>
      </c>
      <c r="H286" s="180" t="s">
        <v>1</v>
      </c>
      <c r="I286" s="182"/>
      <c r="J286" s="182"/>
      <c r="M286" s="179"/>
      <c r="N286" s="183"/>
      <c r="O286" s="184"/>
      <c r="P286" s="184"/>
      <c r="Q286" s="184"/>
      <c r="R286" s="184"/>
      <c r="S286" s="184"/>
      <c r="T286" s="184"/>
      <c r="U286" s="184"/>
      <c r="V286" s="184"/>
      <c r="W286" s="184"/>
      <c r="X286" s="185"/>
      <c r="AT286" s="180" t="s">
        <v>145</v>
      </c>
      <c r="AU286" s="180" t="s">
        <v>86</v>
      </c>
      <c r="AV286" s="12" t="s">
        <v>86</v>
      </c>
      <c r="AW286" s="12" t="s">
        <v>4</v>
      </c>
      <c r="AX286" s="12" t="s">
        <v>78</v>
      </c>
      <c r="AY286" s="180" t="s">
        <v>137</v>
      </c>
    </row>
    <row r="287" spans="1:65" s="13" customFormat="1">
      <c r="B287" s="186"/>
      <c r="D287" s="175" t="s">
        <v>145</v>
      </c>
      <c r="E287" s="187" t="s">
        <v>1</v>
      </c>
      <c r="F287" s="188" t="s">
        <v>88</v>
      </c>
      <c r="H287" s="189">
        <v>2</v>
      </c>
      <c r="I287" s="190"/>
      <c r="J287" s="190"/>
      <c r="M287" s="186"/>
      <c r="N287" s="191"/>
      <c r="O287" s="192"/>
      <c r="P287" s="192"/>
      <c r="Q287" s="192"/>
      <c r="R287" s="192"/>
      <c r="S287" s="192"/>
      <c r="T287" s="192"/>
      <c r="U287" s="192"/>
      <c r="V287" s="192"/>
      <c r="W287" s="192"/>
      <c r="X287" s="193"/>
      <c r="AT287" s="187" t="s">
        <v>145</v>
      </c>
      <c r="AU287" s="187" t="s">
        <v>86</v>
      </c>
      <c r="AV287" s="13" t="s">
        <v>88</v>
      </c>
      <c r="AW287" s="13" t="s">
        <v>4</v>
      </c>
      <c r="AX287" s="13" t="s">
        <v>78</v>
      </c>
      <c r="AY287" s="187" t="s">
        <v>137</v>
      </c>
    </row>
    <row r="288" spans="1:65" s="14" customFormat="1">
      <c r="B288" s="194"/>
      <c r="D288" s="175" t="s">
        <v>145</v>
      </c>
      <c r="E288" s="195" t="s">
        <v>1</v>
      </c>
      <c r="F288" s="196" t="s">
        <v>148</v>
      </c>
      <c r="H288" s="197">
        <v>2</v>
      </c>
      <c r="I288" s="198"/>
      <c r="J288" s="198"/>
      <c r="M288" s="194"/>
      <c r="N288" s="199"/>
      <c r="O288" s="200"/>
      <c r="P288" s="200"/>
      <c r="Q288" s="200"/>
      <c r="R288" s="200"/>
      <c r="S288" s="200"/>
      <c r="T288" s="200"/>
      <c r="U288" s="200"/>
      <c r="V288" s="200"/>
      <c r="W288" s="200"/>
      <c r="X288" s="201"/>
      <c r="AT288" s="195" t="s">
        <v>145</v>
      </c>
      <c r="AU288" s="195" t="s">
        <v>86</v>
      </c>
      <c r="AV288" s="14" t="s">
        <v>142</v>
      </c>
      <c r="AW288" s="14" t="s">
        <v>4</v>
      </c>
      <c r="AX288" s="14" t="s">
        <v>86</v>
      </c>
      <c r="AY288" s="195" t="s">
        <v>137</v>
      </c>
    </row>
    <row r="289" spans="1:65" s="2" customFormat="1" ht="24" customHeight="1">
      <c r="A289" s="31"/>
      <c r="B289" s="159"/>
      <c r="C289" s="160" t="s">
        <v>186</v>
      </c>
      <c r="D289" s="160" t="s">
        <v>138</v>
      </c>
      <c r="E289" s="161" t="s">
        <v>450</v>
      </c>
      <c r="F289" s="162" t="s">
        <v>279</v>
      </c>
      <c r="G289" s="163" t="s">
        <v>141</v>
      </c>
      <c r="H289" s="164">
        <v>1</v>
      </c>
      <c r="I289" s="165"/>
      <c r="J289" s="165"/>
      <c r="K289" s="166">
        <f>ROUND(P289*H289,2)</f>
        <v>0</v>
      </c>
      <c r="L289" s="167"/>
      <c r="M289" s="32"/>
      <c r="N289" s="168" t="s">
        <v>1</v>
      </c>
      <c r="O289" s="169" t="s">
        <v>41</v>
      </c>
      <c r="P289" s="170">
        <f>I289+J289</f>
        <v>0</v>
      </c>
      <c r="Q289" s="170">
        <f>ROUND(I289*H289,2)</f>
        <v>0</v>
      </c>
      <c r="R289" s="170">
        <f>ROUND(J289*H289,2)</f>
        <v>0</v>
      </c>
      <c r="S289" s="56"/>
      <c r="T289" s="171">
        <f>S289*H289</f>
        <v>0</v>
      </c>
      <c r="U289" s="171">
        <v>0</v>
      </c>
      <c r="V289" s="171">
        <f>U289*H289</f>
        <v>0</v>
      </c>
      <c r="W289" s="171">
        <v>0</v>
      </c>
      <c r="X289" s="172">
        <f>W289*H289</f>
        <v>0</v>
      </c>
      <c r="Y289" s="31"/>
      <c r="Z289" s="31"/>
      <c r="AA289" s="31"/>
      <c r="AB289" s="31"/>
      <c r="AC289" s="31"/>
      <c r="AD289" s="31"/>
      <c r="AE289" s="31"/>
      <c r="AR289" s="173" t="s">
        <v>142</v>
      </c>
      <c r="AT289" s="173" t="s">
        <v>138</v>
      </c>
      <c r="AU289" s="173" t="s">
        <v>86</v>
      </c>
      <c r="AY289" s="17" t="s">
        <v>137</v>
      </c>
      <c r="BE289" s="174">
        <f>IF(O289="základní",K289,0)</f>
        <v>0</v>
      </c>
      <c r="BF289" s="174">
        <f>IF(O289="snížená",K289,0)</f>
        <v>0</v>
      </c>
      <c r="BG289" s="174">
        <f>IF(O289="zákl. přenesená",K289,0)</f>
        <v>0</v>
      </c>
      <c r="BH289" s="174">
        <f>IF(O289="sníž. přenesená",K289,0)</f>
        <v>0</v>
      </c>
      <c r="BI289" s="174">
        <f>IF(O289="nulová",K289,0)</f>
        <v>0</v>
      </c>
      <c r="BJ289" s="17" t="s">
        <v>86</v>
      </c>
      <c r="BK289" s="174">
        <f>ROUND(P289*H289,2)</f>
        <v>0</v>
      </c>
      <c r="BL289" s="17" t="s">
        <v>142</v>
      </c>
      <c r="BM289" s="173" t="s">
        <v>280</v>
      </c>
    </row>
    <row r="290" spans="1:65" s="2" customFormat="1" ht="19.5">
      <c r="A290" s="31"/>
      <c r="B290" s="32"/>
      <c r="C290" s="31"/>
      <c r="D290" s="175" t="s">
        <v>144</v>
      </c>
      <c r="E290" s="31"/>
      <c r="F290" s="176" t="s">
        <v>279</v>
      </c>
      <c r="G290" s="31"/>
      <c r="H290" s="31"/>
      <c r="I290" s="95"/>
      <c r="J290" s="95"/>
      <c r="K290" s="31"/>
      <c r="L290" s="31"/>
      <c r="M290" s="32"/>
      <c r="N290" s="177"/>
      <c r="O290" s="178"/>
      <c r="P290" s="56"/>
      <c r="Q290" s="56"/>
      <c r="R290" s="56"/>
      <c r="S290" s="56"/>
      <c r="T290" s="56"/>
      <c r="U290" s="56"/>
      <c r="V290" s="56"/>
      <c r="W290" s="56"/>
      <c r="X290" s="57"/>
      <c r="Y290" s="31"/>
      <c r="Z290" s="31"/>
      <c r="AA290" s="31"/>
      <c r="AB290" s="31"/>
      <c r="AC290" s="31"/>
      <c r="AD290" s="31"/>
      <c r="AE290" s="31"/>
      <c r="AT290" s="17" t="s">
        <v>144</v>
      </c>
      <c r="AU290" s="17" t="s">
        <v>86</v>
      </c>
    </row>
    <row r="291" spans="1:65" s="12" customFormat="1">
      <c r="B291" s="179"/>
      <c r="D291" s="175" t="s">
        <v>145</v>
      </c>
      <c r="E291" s="180" t="s">
        <v>1</v>
      </c>
      <c r="F291" s="181" t="s">
        <v>146</v>
      </c>
      <c r="H291" s="180" t="s">
        <v>1</v>
      </c>
      <c r="I291" s="182"/>
      <c r="J291" s="182"/>
      <c r="M291" s="179"/>
      <c r="N291" s="183"/>
      <c r="O291" s="184"/>
      <c r="P291" s="184"/>
      <c r="Q291" s="184"/>
      <c r="R291" s="184"/>
      <c r="S291" s="184"/>
      <c r="T291" s="184"/>
      <c r="U291" s="184"/>
      <c r="V291" s="184"/>
      <c r="W291" s="184"/>
      <c r="X291" s="185"/>
      <c r="AT291" s="180" t="s">
        <v>145</v>
      </c>
      <c r="AU291" s="180" t="s">
        <v>86</v>
      </c>
      <c r="AV291" s="12" t="s">
        <v>86</v>
      </c>
      <c r="AW291" s="12" t="s">
        <v>4</v>
      </c>
      <c r="AX291" s="12" t="s">
        <v>78</v>
      </c>
      <c r="AY291" s="180" t="s">
        <v>137</v>
      </c>
    </row>
    <row r="292" spans="1:65" s="13" customFormat="1">
      <c r="B292" s="186"/>
      <c r="D292" s="175" t="s">
        <v>145</v>
      </c>
      <c r="E292" s="187" t="s">
        <v>1</v>
      </c>
      <c r="F292" s="188" t="s">
        <v>86</v>
      </c>
      <c r="H292" s="189">
        <v>1</v>
      </c>
      <c r="I292" s="190"/>
      <c r="J292" s="190"/>
      <c r="M292" s="186"/>
      <c r="N292" s="191"/>
      <c r="O292" s="192"/>
      <c r="P292" s="192"/>
      <c r="Q292" s="192"/>
      <c r="R292" s="192"/>
      <c r="S292" s="192"/>
      <c r="T292" s="192"/>
      <c r="U292" s="192"/>
      <c r="V292" s="192"/>
      <c r="W292" s="192"/>
      <c r="X292" s="193"/>
      <c r="AT292" s="187" t="s">
        <v>145</v>
      </c>
      <c r="AU292" s="187" t="s">
        <v>86</v>
      </c>
      <c r="AV292" s="13" t="s">
        <v>88</v>
      </c>
      <c r="AW292" s="13" t="s">
        <v>4</v>
      </c>
      <c r="AX292" s="13" t="s">
        <v>78</v>
      </c>
      <c r="AY292" s="187" t="s">
        <v>137</v>
      </c>
    </row>
    <row r="293" spans="1:65" s="14" customFormat="1">
      <c r="B293" s="194"/>
      <c r="D293" s="175" t="s">
        <v>145</v>
      </c>
      <c r="E293" s="195" t="s">
        <v>1</v>
      </c>
      <c r="F293" s="196" t="s">
        <v>148</v>
      </c>
      <c r="H293" s="197">
        <v>1</v>
      </c>
      <c r="I293" s="198"/>
      <c r="J293" s="198"/>
      <c r="M293" s="194"/>
      <c r="N293" s="199"/>
      <c r="O293" s="200"/>
      <c r="P293" s="200"/>
      <c r="Q293" s="200"/>
      <c r="R293" s="200"/>
      <c r="S293" s="200"/>
      <c r="T293" s="200"/>
      <c r="U293" s="200"/>
      <c r="V293" s="200"/>
      <c r="W293" s="200"/>
      <c r="X293" s="201"/>
      <c r="AT293" s="195" t="s">
        <v>145</v>
      </c>
      <c r="AU293" s="195" t="s">
        <v>86</v>
      </c>
      <c r="AV293" s="14" t="s">
        <v>142</v>
      </c>
      <c r="AW293" s="14" t="s">
        <v>4</v>
      </c>
      <c r="AX293" s="14" t="s">
        <v>86</v>
      </c>
      <c r="AY293" s="195" t="s">
        <v>137</v>
      </c>
    </row>
    <row r="294" spans="1:65" s="2" customFormat="1" ht="48" customHeight="1">
      <c r="A294" s="31"/>
      <c r="B294" s="159"/>
      <c r="C294" s="160" t="s">
        <v>285</v>
      </c>
      <c r="D294" s="160" t="s">
        <v>138</v>
      </c>
      <c r="E294" s="161" t="s">
        <v>451</v>
      </c>
      <c r="F294" s="162" t="s">
        <v>282</v>
      </c>
      <c r="G294" s="163" t="s">
        <v>141</v>
      </c>
      <c r="H294" s="164">
        <v>58</v>
      </c>
      <c r="I294" s="165"/>
      <c r="J294" s="165"/>
      <c r="K294" s="166">
        <f>ROUND(P294*H294,2)</f>
        <v>0</v>
      </c>
      <c r="L294" s="167"/>
      <c r="M294" s="32"/>
      <c r="N294" s="168" t="s">
        <v>1</v>
      </c>
      <c r="O294" s="169" t="s">
        <v>41</v>
      </c>
      <c r="P294" s="170">
        <f>I294+J294</f>
        <v>0</v>
      </c>
      <c r="Q294" s="170">
        <f>ROUND(I294*H294,2)</f>
        <v>0</v>
      </c>
      <c r="R294" s="170">
        <f>ROUND(J294*H294,2)</f>
        <v>0</v>
      </c>
      <c r="S294" s="56"/>
      <c r="T294" s="171">
        <f>S294*H294</f>
        <v>0</v>
      </c>
      <c r="U294" s="171">
        <v>0</v>
      </c>
      <c r="V294" s="171">
        <f>U294*H294</f>
        <v>0</v>
      </c>
      <c r="W294" s="171">
        <v>0</v>
      </c>
      <c r="X294" s="172">
        <f>W294*H294</f>
        <v>0</v>
      </c>
      <c r="Y294" s="31"/>
      <c r="Z294" s="31"/>
      <c r="AA294" s="31"/>
      <c r="AB294" s="31"/>
      <c r="AC294" s="31"/>
      <c r="AD294" s="31"/>
      <c r="AE294" s="31"/>
      <c r="AR294" s="173" t="s">
        <v>142</v>
      </c>
      <c r="AT294" s="173" t="s">
        <v>138</v>
      </c>
      <c r="AU294" s="173" t="s">
        <v>86</v>
      </c>
      <c r="AY294" s="17" t="s">
        <v>137</v>
      </c>
      <c r="BE294" s="174">
        <f>IF(O294="základní",K294,0)</f>
        <v>0</v>
      </c>
      <c r="BF294" s="174">
        <f>IF(O294="snížená",K294,0)</f>
        <v>0</v>
      </c>
      <c r="BG294" s="174">
        <f>IF(O294="zákl. přenesená",K294,0)</f>
        <v>0</v>
      </c>
      <c r="BH294" s="174">
        <f>IF(O294="sníž. přenesená",K294,0)</f>
        <v>0</v>
      </c>
      <c r="BI294" s="174">
        <f>IF(O294="nulová",K294,0)</f>
        <v>0</v>
      </c>
      <c r="BJ294" s="17" t="s">
        <v>86</v>
      </c>
      <c r="BK294" s="174">
        <f>ROUND(P294*H294,2)</f>
        <v>0</v>
      </c>
      <c r="BL294" s="17" t="s">
        <v>142</v>
      </c>
      <c r="BM294" s="173" t="s">
        <v>283</v>
      </c>
    </row>
    <row r="295" spans="1:65" s="2" customFormat="1" ht="39">
      <c r="A295" s="31"/>
      <c r="B295" s="32"/>
      <c r="C295" s="31"/>
      <c r="D295" s="175" t="s">
        <v>144</v>
      </c>
      <c r="E295" s="31"/>
      <c r="F295" s="176" t="s">
        <v>282</v>
      </c>
      <c r="G295" s="31"/>
      <c r="H295" s="31"/>
      <c r="I295" s="95"/>
      <c r="J295" s="95"/>
      <c r="K295" s="31"/>
      <c r="L295" s="31"/>
      <c r="M295" s="32"/>
      <c r="N295" s="177"/>
      <c r="O295" s="178"/>
      <c r="P295" s="56"/>
      <c r="Q295" s="56"/>
      <c r="R295" s="56"/>
      <c r="S295" s="56"/>
      <c r="T295" s="56"/>
      <c r="U295" s="56"/>
      <c r="V295" s="56"/>
      <c r="W295" s="56"/>
      <c r="X295" s="57"/>
      <c r="Y295" s="31"/>
      <c r="Z295" s="31"/>
      <c r="AA295" s="31"/>
      <c r="AB295" s="31"/>
      <c r="AC295" s="31"/>
      <c r="AD295" s="31"/>
      <c r="AE295" s="31"/>
      <c r="AT295" s="17" t="s">
        <v>144</v>
      </c>
      <c r="AU295" s="17" t="s">
        <v>86</v>
      </c>
    </row>
    <row r="296" spans="1:65" s="12" customFormat="1" ht="22.5">
      <c r="B296" s="179"/>
      <c r="D296" s="175" t="s">
        <v>145</v>
      </c>
      <c r="E296" s="180" t="s">
        <v>1</v>
      </c>
      <c r="F296" s="181" t="s">
        <v>158</v>
      </c>
      <c r="H296" s="180" t="s">
        <v>1</v>
      </c>
      <c r="I296" s="182"/>
      <c r="J296" s="182"/>
      <c r="M296" s="179"/>
      <c r="N296" s="183"/>
      <c r="O296" s="184"/>
      <c r="P296" s="184"/>
      <c r="Q296" s="184"/>
      <c r="R296" s="184"/>
      <c r="S296" s="184"/>
      <c r="T296" s="184"/>
      <c r="U296" s="184"/>
      <c r="V296" s="184"/>
      <c r="W296" s="184"/>
      <c r="X296" s="185"/>
      <c r="AT296" s="180" t="s">
        <v>145</v>
      </c>
      <c r="AU296" s="180" t="s">
        <v>86</v>
      </c>
      <c r="AV296" s="12" t="s">
        <v>86</v>
      </c>
      <c r="AW296" s="12" t="s">
        <v>4</v>
      </c>
      <c r="AX296" s="12" t="s">
        <v>78</v>
      </c>
      <c r="AY296" s="180" t="s">
        <v>137</v>
      </c>
    </row>
    <row r="297" spans="1:65" s="13" customFormat="1">
      <c r="B297" s="186"/>
      <c r="D297" s="175" t="s">
        <v>145</v>
      </c>
      <c r="E297" s="187" t="s">
        <v>1</v>
      </c>
      <c r="F297" s="188" t="s">
        <v>284</v>
      </c>
      <c r="H297" s="189">
        <v>58</v>
      </c>
      <c r="I297" s="190"/>
      <c r="J297" s="190"/>
      <c r="M297" s="186"/>
      <c r="N297" s="191"/>
      <c r="O297" s="192"/>
      <c r="P297" s="192"/>
      <c r="Q297" s="192"/>
      <c r="R297" s="192"/>
      <c r="S297" s="192"/>
      <c r="T297" s="192"/>
      <c r="U297" s="192"/>
      <c r="V297" s="192"/>
      <c r="W297" s="192"/>
      <c r="X297" s="193"/>
      <c r="AT297" s="187" t="s">
        <v>145</v>
      </c>
      <c r="AU297" s="187" t="s">
        <v>86</v>
      </c>
      <c r="AV297" s="13" t="s">
        <v>88</v>
      </c>
      <c r="AW297" s="13" t="s">
        <v>4</v>
      </c>
      <c r="AX297" s="13" t="s">
        <v>78</v>
      </c>
      <c r="AY297" s="187" t="s">
        <v>137</v>
      </c>
    </row>
    <row r="298" spans="1:65" s="14" customFormat="1">
      <c r="B298" s="194"/>
      <c r="D298" s="175" t="s">
        <v>145</v>
      </c>
      <c r="E298" s="195" t="s">
        <v>1</v>
      </c>
      <c r="F298" s="196" t="s">
        <v>148</v>
      </c>
      <c r="H298" s="197">
        <v>58</v>
      </c>
      <c r="I298" s="198"/>
      <c r="J298" s="198"/>
      <c r="M298" s="194"/>
      <c r="N298" s="199"/>
      <c r="O298" s="200"/>
      <c r="P298" s="200"/>
      <c r="Q298" s="200"/>
      <c r="R298" s="200"/>
      <c r="S298" s="200"/>
      <c r="T298" s="200"/>
      <c r="U298" s="200"/>
      <c r="V298" s="200"/>
      <c r="W298" s="200"/>
      <c r="X298" s="201"/>
      <c r="AT298" s="195" t="s">
        <v>145</v>
      </c>
      <c r="AU298" s="195" t="s">
        <v>86</v>
      </c>
      <c r="AV298" s="14" t="s">
        <v>142</v>
      </c>
      <c r="AW298" s="14" t="s">
        <v>4</v>
      </c>
      <c r="AX298" s="14" t="s">
        <v>86</v>
      </c>
      <c r="AY298" s="195" t="s">
        <v>137</v>
      </c>
    </row>
    <row r="299" spans="1:65" s="2" customFormat="1" ht="24" customHeight="1">
      <c r="A299" s="31"/>
      <c r="B299" s="159"/>
      <c r="C299" s="160" t="s">
        <v>190</v>
      </c>
      <c r="D299" s="160" t="s">
        <v>138</v>
      </c>
      <c r="E299" s="161" t="s">
        <v>286</v>
      </c>
      <c r="F299" s="162" t="s">
        <v>287</v>
      </c>
      <c r="G299" s="163" t="s">
        <v>141</v>
      </c>
      <c r="H299" s="164">
        <v>11</v>
      </c>
      <c r="I299" s="165"/>
      <c r="J299" s="165"/>
      <c r="K299" s="166">
        <f>ROUND(P299*H299,2)</f>
        <v>0</v>
      </c>
      <c r="L299" s="167"/>
      <c r="M299" s="32"/>
      <c r="N299" s="168" t="s">
        <v>1</v>
      </c>
      <c r="O299" s="169" t="s">
        <v>41</v>
      </c>
      <c r="P299" s="170">
        <f>I299+J299</f>
        <v>0</v>
      </c>
      <c r="Q299" s="170">
        <f>ROUND(I299*H299,2)</f>
        <v>0</v>
      </c>
      <c r="R299" s="170">
        <f>ROUND(J299*H299,2)</f>
        <v>0</v>
      </c>
      <c r="S299" s="56"/>
      <c r="T299" s="171">
        <f>S299*H299</f>
        <v>0</v>
      </c>
      <c r="U299" s="171">
        <v>0</v>
      </c>
      <c r="V299" s="171">
        <f>U299*H299</f>
        <v>0</v>
      </c>
      <c r="W299" s="171">
        <v>0</v>
      </c>
      <c r="X299" s="172">
        <f>W299*H299</f>
        <v>0</v>
      </c>
      <c r="Y299" s="31"/>
      <c r="Z299" s="31"/>
      <c r="AA299" s="31"/>
      <c r="AB299" s="31"/>
      <c r="AC299" s="31"/>
      <c r="AD299" s="31"/>
      <c r="AE299" s="31"/>
      <c r="AR299" s="173" t="s">
        <v>142</v>
      </c>
      <c r="AT299" s="173" t="s">
        <v>138</v>
      </c>
      <c r="AU299" s="173" t="s">
        <v>86</v>
      </c>
      <c r="AY299" s="17" t="s">
        <v>137</v>
      </c>
      <c r="BE299" s="174">
        <f>IF(O299="základní",K299,0)</f>
        <v>0</v>
      </c>
      <c r="BF299" s="174">
        <f>IF(O299="snížená",K299,0)</f>
        <v>0</v>
      </c>
      <c r="BG299" s="174">
        <f>IF(O299="zákl. přenesená",K299,0)</f>
        <v>0</v>
      </c>
      <c r="BH299" s="174">
        <f>IF(O299="sníž. přenesená",K299,0)</f>
        <v>0</v>
      </c>
      <c r="BI299" s="174">
        <f>IF(O299="nulová",K299,0)</f>
        <v>0</v>
      </c>
      <c r="BJ299" s="17" t="s">
        <v>86</v>
      </c>
      <c r="BK299" s="174">
        <f>ROUND(P299*H299,2)</f>
        <v>0</v>
      </c>
      <c r="BL299" s="17" t="s">
        <v>142</v>
      </c>
      <c r="BM299" s="173" t="s">
        <v>288</v>
      </c>
    </row>
    <row r="300" spans="1:65" s="2" customFormat="1" ht="19.5">
      <c r="A300" s="31"/>
      <c r="B300" s="32"/>
      <c r="C300" s="31"/>
      <c r="D300" s="175" t="s">
        <v>144</v>
      </c>
      <c r="E300" s="31"/>
      <c r="F300" s="176" t="s">
        <v>287</v>
      </c>
      <c r="G300" s="31"/>
      <c r="H300" s="31"/>
      <c r="I300" s="95"/>
      <c r="J300" s="95"/>
      <c r="K300" s="31"/>
      <c r="L300" s="31"/>
      <c r="M300" s="32"/>
      <c r="N300" s="177"/>
      <c r="O300" s="178"/>
      <c r="P300" s="56"/>
      <c r="Q300" s="56"/>
      <c r="R300" s="56"/>
      <c r="S300" s="56"/>
      <c r="T300" s="56"/>
      <c r="U300" s="56"/>
      <c r="V300" s="56"/>
      <c r="W300" s="56"/>
      <c r="X300" s="57"/>
      <c r="Y300" s="31"/>
      <c r="Z300" s="31"/>
      <c r="AA300" s="31"/>
      <c r="AB300" s="31"/>
      <c r="AC300" s="31"/>
      <c r="AD300" s="31"/>
      <c r="AE300" s="31"/>
      <c r="AT300" s="17" t="s">
        <v>144</v>
      </c>
      <c r="AU300" s="17" t="s">
        <v>86</v>
      </c>
    </row>
    <row r="301" spans="1:65" s="12" customFormat="1">
      <c r="B301" s="179"/>
      <c r="D301" s="175" t="s">
        <v>145</v>
      </c>
      <c r="E301" s="180" t="s">
        <v>1</v>
      </c>
      <c r="F301" s="181" t="s">
        <v>146</v>
      </c>
      <c r="H301" s="180" t="s">
        <v>1</v>
      </c>
      <c r="I301" s="182"/>
      <c r="J301" s="182"/>
      <c r="M301" s="179"/>
      <c r="N301" s="183"/>
      <c r="O301" s="184"/>
      <c r="P301" s="184"/>
      <c r="Q301" s="184"/>
      <c r="R301" s="184"/>
      <c r="S301" s="184"/>
      <c r="T301" s="184"/>
      <c r="U301" s="184"/>
      <c r="V301" s="184"/>
      <c r="W301" s="184"/>
      <c r="X301" s="185"/>
      <c r="AT301" s="180" t="s">
        <v>145</v>
      </c>
      <c r="AU301" s="180" t="s">
        <v>86</v>
      </c>
      <c r="AV301" s="12" t="s">
        <v>86</v>
      </c>
      <c r="AW301" s="12" t="s">
        <v>4</v>
      </c>
      <c r="AX301" s="12" t="s">
        <v>78</v>
      </c>
      <c r="AY301" s="180" t="s">
        <v>137</v>
      </c>
    </row>
    <row r="302" spans="1:65" s="13" customFormat="1">
      <c r="B302" s="186"/>
      <c r="D302" s="175" t="s">
        <v>145</v>
      </c>
      <c r="E302" s="187" t="s">
        <v>1</v>
      </c>
      <c r="F302" s="188" t="s">
        <v>187</v>
      </c>
      <c r="H302" s="189">
        <v>11</v>
      </c>
      <c r="I302" s="190"/>
      <c r="J302" s="190"/>
      <c r="M302" s="186"/>
      <c r="N302" s="191"/>
      <c r="O302" s="192"/>
      <c r="P302" s="192"/>
      <c r="Q302" s="192"/>
      <c r="R302" s="192"/>
      <c r="S302" s="192"/>
      <c r="T302" s="192"/>
      <c r="U302" s="192"/>
      <c r="V302" s="192"/>
      <c r="W302" s="192"/>
      <c r="X302" s="193"/>
      <c r="AT302" s="187" t="s">
        <v>145</v>
      </c>
      <c r="AU302" s="187" t="s">
        <v>86</v>
      </c>
      <c r="AV302" s="13" t="s">
        <v>88</v>
      </c>
      <c r="AW302" s="13" t="s">
        <v>4</v>
      </c>
      <c r="AX302" s="13" t="s">
        <v>78</v>
      </c>
      <c r="AY302" s="187" t="s">
        <v>137</v>
      </c>
    </row>
    <row r="303" spans="1:65" s="14" customFormat="1">
      <c r="B303" s="194"/>
      <c r="D303" s="175" t="s">
        <v>145</v>
      </c>
      <c r="E303" s="195" t="s">
        <v>1</v>
      </c>
      <c r="F303" s="196" t="s">
        <v>148</v>
      </c>
      <c r="H303" s="197">
        <v>11</v>
      </c>
      <c r="I303" s="198"/>
      <c r="J303" s="198"/>
      <c r="M303" s="194"/>
      <c r="N303" s="199"/>
      <c r="O303" s="200"/>
      <c r="P303" s="200"/>
      <c r="Q303" s="200"/>
      <c r="R303" s="200"/>
      <c r="S303" s="200"/>
      <c r="T303" s="200"/>
      <c r="U303" s="200"/>
      <c r="V303" s="200"/>
      <c r="W303" s="200"/>
      <c r="X303" s="201"/>
      <c r="AT303" s="195" t="s">
        <v>145</v>
      </c>
      <c r="AU303" s="195" t="s">
        <v>86</v>
      </c>
      <c r="AV303" s="14" t="s">
        <v>142</v>
      </c>
      <c r="AW303" s="14" t="s">
        <v>4</v>
      </c>
      <c r="AX303" s="14" t="s">
        <v>86</v>
      </c>
      <c r="AY303" s="195" t="s">
        <v>137</v>
      </c>
    </row>
    <row r="304" spans="1:65" s="2" customFormat="1" ht="24" customHeight="1">
      <c r="A304" s="31"/>
      <c r="B304" s="159"/>
      <c r="C304" s="160" t="s">
        <v>292</v>
      </c>
      <c r="D304" s="160" t="s">
        <v>138</v>
      </c>
      <c r="E304" s="161" t="s">
        <v>452</v>
      </c>
      <c r="F304" s="162" t="s">
        <v>290</v>
      </c>
      <c r="G304" s="163" t="s">
        <v>141</v>
      </c>
      <c r="H304" s="164">
        <v>2</v>
      </c>
      <c r="I304" s="165"/>
      <c r="J304" s="165"/>
      <c r="K304" s="166">
        <f>ROUND(P304*H304,2)</f>
        <v>0</v>
      </c>
      <c r="L304" s="167"/>
      <c r="M304" s="32"/>
      <c r="N304" s="168" t="s">
        <v>1</v>
      </c>
      <c r="O304" s="169" t="s">
        <v>41</v>
      </c>
      <c r="P304" s="170">
        <f>I304+J304</f>
        <v>0</v>
      </c>
      <c r="Q304" s="170">
        <f>ROUND(I304*H304,2)</f>
        <v>0</v>
      </c>
      <c r="R304" s="170">
        <f>ROUND(J304*H304,2)</f>
        <v>0</v>
      </c>
      <c r="S304" s="56"/>
      <c r="T304" s="171">
        <f>S304*H304</f>
        <v>0</v>
      </c>
      <c r="U304" s="171">
        <v>0</v>
      </c>
      <c r="V304" s="171">
        <f>U304*H304</f>
        <v>0</v>
      </c>
      <c r="W304" s="171">
        <v>0</v>
      </c>
      <c r="X304" s="172">
        <f>W304*H304</f>
        <v>0</v>
      </c>
      <c r="Y304" s="31"/>
      <c r="Z304" s="31"/>
      <c r="AA304" s="31"/>
      <c r="AB304" s="31"/>
      <c r="AC304" s="31"/>
      <c r="AD304" s="31"/>
      <c r="AE304" s="31"/>
      <c r="AR304" s="173" t="s">
        <v>142</v>
      </c>
      <c r="AT304" s="173" t="s">
        <v>138</v>
      </c>
      <c r="AU304" s="173" t="s">
        <v>86</v>
      </c>
      <c r="AY304" s="17" t="s">
        <v>137</v>
      </c>
      <c r="BE304" s="174">
        <f>IF(O304="základní",K304,0)</f>
        <v>0</v>
      </c>
      <c r="BF304" s="174">
        <f>IF(O304="snížená",K304,0)</f>
        <v>0</v>
      </c>
      <c r="BG304" s="174">
        <f>IF(O304="zákl. přenesená",K304,0)</f>
        <v>0</v>
      </c>
      <c r="BH304" s="174">
        <f>IF(O304="sníž. přenesená",K304,0)</f>
        <v>0</v>
      </c>
      <c r="BI304" s="174">
        <f>IF(O304="nulová",K304,0)</f>
        <v>0</v>
      </c>
      <c r="BJ304" s="17" t="s">
        <v>86</v>
      </c>
      <c r="BK304" s="174">
        <f>ROUND(P304*H304,2)</f>
        <v>0</v>
      </c>
      <c r="BL304" s="17" t="s">
        <v>142</v>
      </c>
      <c r="BM304" s="173" t="s">
        <v>291</v>
      </c>
    </row>
    <row r="305" spans="1:65" s="2" customFormat="1" ht="19.5">
      <c r="A305" s="31"/>
      <c r="B305" s="32"/>
      <c r="C305" s="31"/>
      <c r="D305" s="175" t="s">
        <v>144</v>
      </c>
      <c r="E305" s="31"/>
      <c r="F305" s="176" t="s">
        <v>290</v>
      </c>
      <c r="G305" s="31"/>
      <c r="H305" s="31"/>
      <c r="I305" s="95"/>
      <c r="J305" s="95"/>
      <c r="K305" s="31"/>
      <c r="L305" s="31"/>
      <c r="M305" s="32"/>
      <c r="N305" s="177"/>
      <c r="O305" s="178"/>
      <c r="P305" s="56"/>
      <c r="Q305" s="56"/>
      <c r="R305" s="56"/>
      <c r="S305" s="56"/>
      <c r="T305" s="56"/>
      <c r="U305" s="56"/>
      <c r="V305" s="56"/>
      <c r="W305" s="56"/>
      <c r="X305" s="57"/>
      <c r="Y305" s="31"/>
      <c r="Z305" s="31"/>
      <c r="AA305" s="31"/>
      <c r="AB305" s="31"/>
      <c r="AC305" s="31"/>
      <c r="AD305" s="31"/>
      <c r="AE305" s="31"/>
      <c r="AT305" s="17" t="s">
        <v>144</v>
      </c>
      <c r="AU305" s="17" t="s">
        <v>86</v>
      </c>
    </row>
    <row r="306" spans="1:65" s="12" customFormat="1">
      <c r="B306" s="179"/>
      <c r="D306" s="175" t="s">
        <v>145</v>
      </c>
      <c r="E306" s="180" t="s">
        <v>1</v>
      </c>
      <c r="F306" s="181" t="s">
        <v>146</v>
      </c>
      <c r="H306" s="180" t="s">
        <v>1</v>
      </c>
      <c r="I306" s="182"/>
      <c r="J306" s="182"/>
      <c r="M306" s="179"/>
      <c r="N306" s="183"/>
      <c r="O306" s="184"/>
      <c r="P306" s="184"/>
      <c r="Q306" s="184"/>
      <c r="R306" s="184"/>
      <c r="S306" s="184"/>
      <c r="T306" s="184"/>
      <c r="U306" s="184"/>
      <c r="V306" s="184"/>
      <c r="W306" s="184"/>
      <c r="X306" s="185"/>
      <c r="AT306" s="180" t="s">
        <v>145</v>
      </c>
      <c r="AU306" s="180" t="s">
        <v>86</v>
      </c>
      <c r="AV306" s="12" t="s">
        <v>86</v>
      </c>
      <c r="AW306" s="12" t="s">
        <v>4</v>
      </c>
      <c r="AX306" s="12" t="s">
        <v>78</v>
      </c>
      <c r="AY306" s="180" t="s">
        <v>137</v>
      </c>
    </row>
    <row r="307" spans="1:65" s="13" customFormat="1">
      <c r="B307" s="186"/>
      <c r="D307" s="175" t="s">
        <v>145</v>
      </c>
      <c r="E307" s="187" t="s">
        <v>1</v>
      </c>
      <c r="F307" s="188" t="s">
        <v>88</v>
      </c>
      <c r="H307" s="189">
        <v>2</v>
      </c>
      <c r="I307" s="190"/>
      <c r="J307" s="190"/>
      <c r="M307" s="186"/>
      <c r="N307" s="191"/>
      <c r="O307" s="192"/>
      <c r="P307" s="192"/>
      <c r="Q307" s="192"/>
      <c r="R307" s="192"/>
      <c r="S307" s="192"/>
      <c r="T307" s="192"/>
      <c r="U307" s="192"/>
      <c r="V307" s="192"/>
      <c r="W307" s="192"/>
      <c r="X307" s="193"/>
      <c r="AT307" s="187" t="s">
        <v>145</v>
      </c>
      <c r="AU307" s="187" t="s">
        <v>86</v>
      </c>
      <c r="AV307" s="13" t="s">
        <v>88</v>
      </c>
      <c r="AW307" s="13" t="s">
        <v>4</v>
      </c>
      <c r="AX307" s="13" t="s">
        <v>78</v>
      </c>
      <c r="AY307" s="187" t="s">
        <v>137</v>
      </c>
    </row>
    <row r="308" spans="1:65" s="14" customFormat="1">
      <c r="B308" s="194"/>
      <c r="D308" s="175" t="s">
        <v>145</v>
      </c>
      <c r="E308" s="195" t="s">
        <v>1</v>
      </c>
      <c r="F308" s="196" t="s">
        <v>148</v>
      </c>
      <c r="H308" s="197">
        <v>2</v>
      </c>
      <c r="I308" s="198"/>
      <c r="J308" s="198"/>
      <c r="M308" s="194"/>
      <c r="N308" s="199"/>
      <c r="O308" s="200"/>
      <c r="P308" s="200"/>
      <c r="Q308" s="200"/>
      <c r="R308" s="200"/>
      <c r="S308" s="200"/>
      <c r="T308" s="200"/>
      <c r="U308" s="200"/>
      <c r="V308" s="200"/>
      <c r="W308" s="200"/>
      <c r="X308" s="201"/>
      <c r="AT308" s="195" t="s">
        <v>145</v>
      </c>
      <c r="AU308" s="195" t="s">
        <v>86</v>
      </c>
      <c r="AV308" s="14" t="s">
        <v>142</v>
      </c>
      <c r="AW308" s="14" t="s">
        <v>4</v>
      </c>
      <c r="AX308" s="14" t="s">
        <v>86</v>
      </c>
      <c r="AY308" s="195" t="s">
        <v>137</v>
      </c>
    </row>
    <row r="309" spans="1:65" s="2" customFormat="1" ht="16.5" customHeight="1">
      <c r="A309" s="31"/>
      <c r="B309" s="159"/>
      <c r="C309" s="160" t="s">
        <v>194</v>
      </c>
      <c r="D309" s="160" t="s">
        <v>138</v>
      </c>
      <c r="E309" s="161" t="s">
        <v>453</v>
      </c>
      <c r="F309" s="162" t="s">
        <v>294</v>
      </c>
      <c r="G309" s="163" t="s">
        <v>141</v>
      </c>
      <c r="H309" s="164">
        <v>46</v>
      </c>
      <c r="I309" s="165"/>
      <c r="J309" s="165"/>
      <c r="K309" s="166">
        <f>ROUND(P309*H309,2)</f>
        <v>0</v>
      </c>
      <c r="L309" s="167"/>
      <c r="M309" s="32"/>
      <c r="N309" s="168" t="s">
        <v>1</v>
      </c>
      <c r="O309" s="169" t="s">
        <v>41</v>
      </c>
      <c r="P309" s="170">
        <f>I309+J309</f>
        <v>0</v>
      </c>
      <c r="Q309" s="170">
        <f>ROUND(I309*H309,2)</f>
        <v>0</v>
      </c>
      <c r="R309" s="170">
        <f>ROUND(J309*H309,2)</f>
        <v>0</v>
      </c>
      <c r="S309" s="56"/>
      <c r="T309" s="171">
        <f>S309*H309</f>
        <v>0</v>
      </c>
      <c r="U309" s="171">
        <v>0</v>
      </c>
      <c r="V309" s="171">
        <f>U309*H309</f>
        <v>0</v>
      </c>
      <c r="W309" s="171">
        <v>0</v>
      </c>
      <c r="X309" s="172">
        <f>W309*H309</f>
        <v>0</v>
      </c>
      <c r="Y309" s="31"/>
      <c r="Z309" s="31"/>
      <c r="AA309" s="31"/>
      <c r="AB309" s="31"/>
      <c r="AC309" s="31"/>
      <c r="AD309" s="31"/>
      <c r="AE309" s="31"/>
      <c r="AR309" s="173" t="s">
        <v>142</v>
      </c>
      <c r="AT309" s="173" t="s">
        <v>138</v>
      </c>
      <c r="AU309" s="173" t="s">
        <v>86</v>
      </c>
      <c r="AY309" s="17" t="s">
        <v>137</v>
      </c>
      <c r="BE309" s="174">
        <f>IF(O309="základní",K309,0)</f>
        <v>0</v>
      </c>
      <c r="BF309" s="174">
        <f>IF(O309="snížená",K309,0)</f>
        <v>0</v>
      </c>
      <c r="BG309" s="174">
        <f>IF(O309="zákl. přenesená",K309,0)</f>
        <v>0</v>
      </c>
      <c r="BH309" s="174">
        <f>IF(O309="sníž. přenesená",K309,0)</f>
        <v>0</v>
      </c>
      <c r="BI309" s="174">
        <f>IF(O309="nulová",K309,0)</f>
        <v>0</v>
      </c>
      <c r="BJ309" s="17" t="s">
        <v>86</v>
      </c>
      <c r="BK309" s="174">
        <f>ROUND(P309*H309,2)</f>
        <v>0</v>
      </c>
      <c r="BL309" s="17" t="s">
        <v>142</v>
      </c>
      <c r="BM309" s="173" t="s">
        <v>295</v>
      </c>
    </row>
    <row r="310" spans="1:65" s="2" customFormat="1">
      <c r="A310" s="31"/>
      <c r="B310" s="32"/>
      <c r="C310" s="31"/>
      <c r="D310" s="175" t="s">
        <v>144</v>
      </c>
      <c r="E310" s="31"/>
      <c r="F310" s="176" t="s">
        <v>294</v>
      </c>
      <c r="G310" s="31"/>
      <c r="H310" s="31"/>
      <c r="I310" s="95"/>
      <c r="J310" s="95"/>
      <c r="K310" s="31"/>
      <c r="L310" s="31"/>
      <c r="M310" s="32"/>
      <c r="N310" s="177"/>
      <c r="O310" s="178"/>
      <c r="P310" s="56"/>
      <c r="Q310" s="56"/>
      <c r="R310" s="56"/>
      <c r="S310" s="56"/>
      <c r="T310" s="56"/>
      <c r="U310" s="56"/>
      <c r="V310" s="56"/>
      <c r="W310" s="56"/>
      <c r="X310" s="57"/>
      <c r="Y310" s="31"/>
      <c r="Z310" s="31"/>
      <c r="AA310" s="31"/>
      <c r="AB310" s="31"/>
      <c r="AC310" s="31"/>
      <c r="AD310" s="31"/>
      <c r="AE310" s="31"/>
      <c r="AT310" s="17" t="s">
        <v>144</v>
      </c>
      <c r="AU310" s="17" t="s">
        <v>86</v>
      </c>
    </row>
    <row r="311" spans="1:65" s="12" customFormat="1" ht="22.5">
      <c r="B311" s="179"/>
      <c r="D311" s="175" t="s">
        <v>145</v>
      </c>
      <c r="E311" s="180" t="s">
        <v>1</v>
      </c>
      <c r="F311" s="181" t="s">
        <v>158</v>
      </c>
      <c r="H311" s="180" t="s">
        <v>1</v>
      </c>
      <c r="I311" s="182"/>
      <c r="J311" s="182"/>
      <c r="M311" s="179"/>
      <c r="N311" s="183"/>
      <c r="O311" s="184"/>
      <c r="P311" s="184"/>
      <c r="Q311" s="184"/>
      <c r="R311" s="184"/>
      <c r="S311" s="184"/>
      <c r="T311" s="184"/>
      <c r="U311" s="184"/>
      <c r="V311" s="184"/>
      <c r="W311" s="184"/>
      <c r="X311" s="185"/>
      <c r="AT311" s="180" t="s">
        <v>145</v>
      </c>
      <c r="AU311" s="180" t="s">
        <v>86</v>
      </c>
      <c r="AV311" s="12" t="s">
        <v>86</v>
      </c>
      <c r="AW311" s="12" t="s">
        <v>4</v>
      </c>
      <c r="AX311" s="12" t="s">
        <v>78</v>
      </c>
      <c r="AY311" s="180" t="s">
        <v>137</v>
      </c>
    </row>
    <row r="312" spans="1:65" s="13" customFormat="1">
      <c r="B312" s="186"/>
      <c r="D312" s="175" t="s">
        <v>145</v>
      </c>
      <c r="E312" s="187" t="s">
        <v>1</v>
      </c>
      <c r="F312" s="188" t="s">
        <v>296</v>
      </c>
      <c r="H312" s="189">
        <v>46</v>
      </c>
      <c r="I312" s="190"/>
      <c r="J312" s="190"/>
      <c r="M312" s="186"/>
      <c r="N312" s="191"/>
      <c r="O312" s="192"/>
      <c r="P312" s="192"/>
      <c r="Q312" s="192"/>
      <c r="R312" s="192"/>
      <c r="S312" s="192"/>
      <c r="T312" s="192"/>
      <c r="U312" s="192"/>
      <c r="V312" s="192"/>
      <c r="W312" s="192"/>
      <c r="X312" s="193"/>
      <c r="AT312" s="187" t="s">
        <v>145</v>
      </c>
      <c r="AU312" s="187" t="s">
        <v>86</v>
      </c>
      <c r="AV312" s="13" t="s">
        <v>88</v>
      </c>
      <c r="AW312" s="13" t="s">
        <v>4</v>
      </c>
      <c r="AX312" s="13" t="s">
        <v>78</v>
      </c>
      <c r="AY312" s="187" t="s">
        <v>137</v>
      </c>
    </row>
    <row r="313" spans="1:65" s="14" customFormat="1">
      <c r="B313" s="194"/>
      <c r="D313" s="175" t="s">
        <v>145</v>
      </c>
      <c r="E313" s="195" t="s">
        <v>1</v>
      </c>
      <c r="F313" s="196" t="s">
        <v>148</v>
      </c>
      <c r="H313" s="197">
        <v>46</v>
      </c>
      <c r="I313" s="198"/>
      <c r="J313" s="198"/>
      <c r="M313" s="194"/>
      <c r="N313" s="199"/>
      <c r="O313" s="200"/>
      <c r="P313" s="200"/>
      <c r="Q313" s="200"/>
      <c r="R313" s="200"/>
      <c r="S313" s="200"/>
      <c r="T313" s="200"/>
      <c r="U313" s="200"/>
      <c r="V313" s="200"/>
      <c r="W313" s="200"/>
      <c r="X313" s="201"/>
      <c r="AT313" s="195" t="s">
        <v>145</v>
      </c>
      <c r="AU313" s="195" t="s">
        <v>86</v>
      </c>
      <c r="AV313" s="14" t="s">
        <v>142</v>
      </c>
      <c r="AW313" s="14" t="s">
        <v>4</v>
      </c>
      <c r="AX313" s="14" t="s">
        <v>86</v>
      </c>
      <c r="AY313" s="195" t="s">
        <v>137</v>
      </c>
    </row>
    <row r="314" spans="1:65" s="2" customFormat="1" ht="16.5" customHeight="1">
      <c r="A314" s="31"/>
      <c r="B314" s="159"/>
      <c r="C314" s="160" t="s">
        <v>300</v>
      </c>
      <c r="D314" s="160" t="s">
        <v>138</v>
      </c>
      <c r="E314" s="161" t="s">
        <v>454</v>
      </c>
      <c r="F314" s="162" t="s">
        <v>298</v>
      </c>
      <c r="G314" s="163" t="s">
        <v>141</v>
      </c>
      <c r="H314" s="164">
        <v>11</v>
      </c>
      <c r="I314" s="165"/>
      <c r="J314" s="165"/>
      <c r="K314" s="166">
        <f>ROUND(P314*H314,2)</f>
        <v>0</v>
      </c>
      <c r="L314" s="167"/>
      <c r="M314" s="32"/>
      <c r="N314" s="168" t="s">
        <v>1</v>
      </c>
      <c r="O314" s="169" t="s">
        <v>41</v>
      </c>
      <c r="P314" s="170">
        <f>I314+J314</f>
        <v>0</v>
      </c>
      <c r="Q314" s="170">
        <f>ROUND(I314*H314,2)</f>
        <v>0</v>
      </c>
      <c r="R314" s="170">
        <f>ROUND(J314*H314,2)</f>
        <v>0</v>
      </c>
      <c r="S314" s="56"/>
      <c r="T314" s="171">
        <f>S314*H314</f>
        <v>0</v>
      </c>
      <c r="U314" s="171">
        <v>0</v>
      </c>
      <c r="V314" s="171">
        <f>U314*H314</f>
        <v>0</v>
      </c>
      <c r="W314" s="171">
        <v>0</v>
      </c>
      <c r="X314" s="172">
        <f>W314*H314</f>
        <v>0</v>
      </c>
      <c r="Y314" s="31"/>
      <c r="Z314" s="31"/>
      <c r="AA314" s="31"/>
      <c r="AB314" s="31"/>
      <c r="AC314" s="31"/>
      <c r="AD314" s="31"/>
      <c r="AE314" s="31"/>
      <c r="AR314" s="173" t="s">
        <v>142</v>
      </c>
      <c r="AT314" s="173" t="s">
        <v>138</v>
      </c>
      <c r="AU314" s="173" t="s">
        <v>86</v>
      </c>
      <c r="AY314" s="17" t="s">
        <v>137</v>
      </c>
      <c r="BE314" s="174">
        <f>IF(O314="základní",K314,0)</f>
        <v>0</v>
      </c>
      <c r="BF314" s="174">
        <f>IF(O314="snížená",K314,0)</f>
        <v>0</v>
      </c>
      <c r="BG314" s="174">
        <f>IF(O314="zákl. přenesená",K314,0)</f>
        <v>0</v>
      </c>
      <c r="BH314" s="174">
        <f>IF(O314="sníž. přenesená",K314,0)</f>
        <v>0</v>
      </c>
      <c r="BI314" s="174">
        <f>IF(O314="nulová",K314,0)</f>
        <v>0</v>
      </c>
      <c r="BJ314" s="17" t="s">
        <v>86</v>
      </c>
      <c r="BK314" s="174">
        <f>ROUND(P314*H314,2)</f>
        <v>0</v>
      </c>
      <c r="BL314" s="17" t="s">
        <v>142</v>
      </c>
      <c r="BM314" s="173" t="s">
        <v>299</v>
      </c>
    </row>
    <row r="315" spans="1:65" s="2" customFormat="1">
      <c r="A315" s="31"/>
      <c r="B315" s="32"/>
      <c r="C315" s="31"/>
      <c r="D315" s="175" t="s">
        <v>144</v>
      </c>
      <c r="E315" s="31"/>
      <c r="F315" s="176" t="s">
        <v>298</v>
      </c>
      <c r="G315" s="31"/>
      <c r="H315" s="31"/>
      <c r="I315" s="95"/>
      <c r="J315" s="95"/>
      <c r="K315" s="31"/>
      <c r="L315" s="31"/>
      <c r="M315" s="32"/>
      <c r="N315" s="177"/>
      <c r="O315" s="178"/>
      <c r="P315" s="56"/>
      <c r="Q315" s="56"/>
      <c r="R315" s="56"/>
      <c r="S315" s="56"/>
      <c r="T315" s="56"/>
      <c r="U315" s="56"/>
      <c r="V315" s="56"/>
      <c r="W315" s="56"/>
      <c r="X315" s="57"/>
      <c r="Y315" s="31"/>
      <c r="Z315" s="31"/>
      <c r="AA315" s="31"/>
      <c r="AB315" s="31"/>
      <c r="AC315" s="31"/>
      <c r="AD315" s="31"/>
      <c r="AE315" s="31"/>
      <c r="AT315" s="17" t="s">
        <v>144</v>
      </c>
      <c r="AU315" s="17" t="s">
        <v>86</v>
      </c>
    </row>
    <row r="316" spans="1:65" s="12" customFormat="1">
      <c r="B316" s="179"/>
      <c r="D316" s="175" t="s">
        <v>145</v>
      </c>
      <c r="E316" s="180" t="s">
        <v>1</v>
      </c>
      <c r="F316" s="181" t="s">
        <v>146</v>
      </c>
      <c r="H316" s="180" t="s">
        <v>1</v>
      </c>
      <c r="I316" s="182"/>
      <c r="J316" s="182"/>
      <c r="M316" s="179"/>
      <c r="N316" s="183"/>
      <c r="O316" s="184"/>
      <c r="P316" s="184"/>
      <c r="Q316" s="184"/>
      <c r="R316" s="184"/>
      <c r="S316" s="184"/>
      <c r="T316" s="184"/>
      <c r="U316" s="184"/>
      <c r="V316" s="184"/>
      <c r="W316" s="184"/>
      <c r="X316" s="185"/>
      <c r="AT316" s="180" t="s">
        <v>145</v>
      </c>
      <c r="AU316" s="180" t="s">
        <v>86</v>
      </c>
      <c r="AV316" s="12" t="s">
        <v>86</v>
      </c>
      <c r="AW316" s="12" t="s">
        <v>4</v>
      </c>
      <c r="AX316" s="12" t="s">
        <v>78</v>
      </c>
      <c r="AY316" s="180" t="s">
        <v>137</v>
      </c>
    </row>
    <row r="317" spans="1:65" s="13" customFormat="1">
      <c r="B317" s="186"/>
      <c r="D317" s="175" t="s">
        <v>145</v>
      </c>
      <c r="E317" s="187" t="s">
        <v>1</v>
      </c>
      <c r="F317" s="188" t="s">
        <v>187</v>
      </c>
      <c r="H317" s="189">
        <v>11</v>
      </c>
      <c r="I317" s="190"/>
      <c r="J317" s="190"/>
      <c r="M317" s="186"/>
      <c r="N317" s="191"/>
      <c r="O317" s="192"/>
      <c r="P317" s="192"/>
      <c r="Q317" s="192"/>
      <c r="R317" s="192"/>
      <c r="S317" s="192"/>
      <c r="T317" s="192"/>
      <c r="U317" s="192"/>
      <c r="V317" s="192"/>
      <c r="W317" s="192"/>
      <c r="X317" s="193"/>
      <c r="AT317" s="187" t="s">
        <v>145</v>
      </c>
      <c r="AU317" s="187" t="s">
        <v>86</v>
      </c>
      <c r="AV317" s="13" t="s">
        <v>88</v>
      </c>
      <c r="AW317" s="13" t="s">
        <v>4</v>
      </c>
      <c r="AX317" s="13" t="s">
        <v>78</v>
      </c>
      <c r="AY317" s="187" t="s">
        <v>137</v>
      </c>
    </row>
    <row r="318" spans="1:65" s="14" customFormat="1">
      <c r="B318" s="194"/>
      <c r="D318" s="175" t="s">
        <v>145</v>
      </c>
      <c r="E318" s="195" t="s">
        <v>1</v>
      </c>
      <c r="F318" s="196" t="s">
        <v>148</v>
      </c>
      <c r="H318" s="197">
        <v>11</v>
      </c>
      <c r="I318" s="198"/>
      <c r="J318" s="198"/>
      <c r="M318" s="194"/>
      <c r="N318" s="199"/>
      <c r="O318" s="200"/>
      <c r="P318" s="200"/>
      <c r="Q318" s="200"/>
      <c r="R318" s="200"/>
      <c r="S318" s="200"/>
      <c r="T318" s="200"/>
      <c r="U318" s="200"/>
      <c r="V318" s="200"/>
      <c r="W318" s="200"/>
      <c r="X318" s="201"/>
      <c r="AT318" s="195" t="s">
        <v>145</v>
      </c>
      <c r="AU318" s="195" t="s">
        <v>86</v>
      </c>
      <c r="AV318" s="14" t="s">
        <v>142</v>
      </c>
      <c r="AW318" s="14" t="s">
        <v>4</v>
      </c>
      <c r="AX318" s="14" t="s">
        <v>86</v>
      </c>
      <c r="AY318" s="195" t="s">
        <v>137</v>
      </c>
    </row>
    <row r="319" spans="1:65" s="2" customFormat="1" ht="16.5" customHeight="1">
      <c r="A319" s="31"/>
      <c r="B319" s="159"/>
      <c r="C319" s="160" t="s">
        <v>199</v>
      </c>
      <c r="D319" s="160" t="s">
        <v>138</v>
      </c>
      <c r="E319" s="161" t="s">
        <v>455</v>
      </c>
      <c r="F319" s="162" t="s">
        <v>302</v>
      </c>
      <c r="G319" s="163" t="s">
        <v>141</v>
      </c>
      <c r="H319" s="164">
        <v>2</v>
      </c>
      <c r="I319" s="165"/>
      <c r="J319" s="165"/>
      <c r="K319" s="166">
        <f>ROUND(P319*H319,2)</f>
        <v>0</v>
      </c>
      <c r="L319" s="167"/>
      <c r="M319" s="32"/>
      <c r="N319" s="168" t="s">
        <v>1</v>
      </c>
      <c r="O319" s="169" t="s">
        <v>41</v>
      </c>
      <c r="P319" s="170">
        <f>I319+J319</f>
        <v>0</v>
      </c>
      <c r="Q319" s="170">
        <f>ROUND(I319*H319,2)</f>
        <v>0</v>
      </c>
      <c r="R319" s="170">
        <f>ROUND(J319*H319,2)</f>
        <v>0</v>
      </c>
      <c r="S319" s="56"/>
      <c r="T319" s="171">
        <f>S319*H319</f>
        <v>0</v>
      </c>
      <c r="U319" s="171">
        <v>0</v>
      </c>
      <c r="V319" s="171">
        <f>U319*H319</f>
        <v>0</v>
      </c>
      <c r="W319" s="171">
        <v>0</v>
      </c>
      <c r="X319" s="172">
        <f>W319*H319</f>
        <v>0</v>
      </c>
      <c r="Y319" s="31"/>
      <c r="Z319" s="31"/>
      <c r="AA319" s="31"/>
      <c r="AB319" s="31"/>
      <c r="AC319" s="31"/>
      <c r="AD319" s="31"/>
      <c r="AE319" s="31"/>
      <c r="AR319" s="173" t="s">
        <v>142</v>
      </c>
      <c r="AT319" s="173" t="s">
        <v>138</v>
      </c>
      <c r="AU319" s="173" t="s">
        <v>86</v>
      </c>
      <c r="AY319" s="17" t="s">
        <v>137</v>
      </c>
      <c r="BE319" s="174">
        <f>IF(O319="základní",K319,0)</f>
        <v>0</v>
      </c>
      <c r="BF319" s="174">
        <f>IF(O319="snížená",K319,0)</f>
        <v>0</v>
      </c>
      <c r="BG319" s="174">
        <f>IF(O319="zákl. přenesená",K319,0)</f>
        <v>0</v>
      </c>
      <c r="BH319" s="174">
        <f>IF(O319="sníž. přenesená",K319,0)</f>
        <v>0</v>
      </c>
      <c r="BI319" s="174">
        <f>IF(O319="nulová",K319,0)</f>
        <v>0</v>
      </c>
      <c r="BJ319" s="17" t="s">
        <v>86</v>
      </c>
      <c r="BK319" s="174">
        <f>ROUND(P319*H319,2)</f>
        <v>0</v>
      </c>
      <c r="BL319" s="17" t="s">
        <v>142</v>
      </c>
      <c r="BM319" s="173" t="s">
        <v>303</v>
      </c>
    </row>
    <row r="320" spans="1:65" s="2" customFormat="1">
      <c r="A320" s="31"/>
      <c r="B320" s="32"/>
      <c r="C320" s="31"/>
      <c r="D320" s="175" t="s">
        <v>144</v>
      </c>
      <c r="E320" s="31"/>
      <c r="F320" s="176" t="s">
        <v>302</v>
      </c>
      <c r="G320" s="31"/>
      <c r="H320" s="31"/>
      <c r="I320" s="95"/>
      <c r="J320" s="95"/>
      <c r="K320" s="31"/>
      <c r="L320" s="31"/>
      <c r="M320" s="32"/>
      <c r="N320" s="177"/>
      <c r="O320" s="178"/>
      <c r="P320" s="56"/>
      <c r="Q320" s="56"/>
      <c r="R320" s="56"/>
      <c r="S320" s="56"/>
      <c r="T320" s="56"/>
      <c r="U320" s="56"/>
      <c r="V320" s="56"/>
      <c r="W320" s="56"/>
      <c r="X320" s="57"/>
      <c r="Y320" s="31"/>
      <c r="Z320" s="31"/>
      <c r="AA320" s="31"/>
      <c r="AB320" s="31"/>
      <c r="AC320" s="31"/>
      <c r="AD320" s="31"/>
      <c r="AE320" s="31"/>
      <c r="AT320" s="17" t="s">
        <v>144</v>
      </c>
      <c r="AU320" s="17" t="s">
        <v>86</v>
      </c>
    </row>
    <row r="321" spans="1:65" s="12" customFormat="1">
      <c r="B321" s="179"/>
      <c r="D321" s="175" t="s">
        <v>145</v>
      </c>
      <c r="E321" s="180" t="s">
        <v>1</v>
      </c>
      <c r="F321" s="181" t="s">
        <v>146</v>
      </c>
      <c r="H321" s="180" t="s">
        <v>1</v>
      </c>
      <c r="I321" s="182"/>
      <c r="J321" s="182"/>
      <c r="M321" s="179"/>
      <c r="N321" s="183"/>
      <c r="O321" s="184"/>
      <c r="P321" s="184"/>
      <c r="Q321" s="184"/>
      <c r="R321" s="184"/>
      <c r="S321" s="184"/>
      <c r="T321" s="184"/>
      <c r="U321" s="184"/>
      <c r="V321" s="184"/>
      <c r="W321" s="184"/>
      <c r="X321" s="185"/>
      <c r="AT321" s="180" t="s">
        <v>145</v>
      </c>
      <c r="AU321" s="180" t="s">
        <v>86</v>
      </c>
      <c r="AV321" s="12" t="s">
        <v>86</v>
      </c>
      <c r="AW321" s="12" t="s">
        <v>4</v>
      </c>
      <c r="AX321" s="12" t="s">
        <v>78</v>
      </c>
      <c r="AY321" s="180" t="s">
        <v>137</v>
      </c>
    </row>
    <row r="322" spans="1:65" s="13" customFormat="1">
      <c r="B322" s="186"/>
      <c r="D322" s="175" t="s">
        <v>145</v>
      </c>
      <c r="E322" s="187" t="s">
        <v>1</v>
      </c>
      <c r="F322" s="188" t="s">
        <v>88</v>
      </c>
      <c r="H322" s="189">
        <v>2</v>
      </c>
      <c r="I322" s="190"/>
      <c r="J322" s="190"/>
      <c r="M322" s="186"/>
      <c r="N322" s="191"/>
      <c r="O322" s="192"/>
      <c r="P322" s="192"/>
      <c r="Q322" s="192"/>
      <c r="R322" s="192"/>
      <c r="S322" s="192"/>
      <c r="T322" s="192"/>
      <c r="U322" s="192"/>
      <c r="V322" s="192"/>
      <c r="W322" s="192"/>
      <c r="X322" s="193"/>
      <c r="AT322" s="187" t="s">
        <v>145</v>
      </c>
      <c r="AU322" s="187" t="s">
        <v>86</v>
      </c>
      <c r="AV322" s="13" t="s">
        <v>88</v>
      </c>
      <c r="AW322" s="13" t="s">
        <v>4</v>
      </c>
      <c r="AX322" s="13" t="s">
        <v>78</v>
      </c>
      <c r="AY322" s="187" t="s">
        <v>137</v>
      </c>
    </row>
    <row r="323" spans="1:65" s="14" customFormat="1">
      <c r="B323" s="194"/>
      <c r="D323" s="175" t="s">
        <v>145</v>
      </c>
      <c r="E323" s="195" t="s">
        <v>1</v>
      </c>
      <c r="F323" s="196" t="s">
        <v>148</v>
      </c>
      <c r="H323" s="197">
        <v>2</v>
      </c>
      <c r="I323" s="198"/>
      <c r="J323" s="198"/>
      <c r="M323" s="194"/>
      <c r="N323" s="199"/>
      <c r="O323" s="200"/>
      <c r="P323" s="200"/>
      <c r="Q323" s="200"/>
      <c r="R323" s="200"/>
      <c r="S323" s="200"/>
      <c r="T323" s="200"/>
      <c r="U323" s="200"/>
      <c r="V323" s="200"/>
      <c r="W323" s="200"/>
      <c r="X323" s="201"/>
      <c r="AT323" s="195" t="s">
        <v>145</v>
      </c>
      <c r="AU323" s="195" t="s">
        <v>86</v>
      </c>
      <c r="AV323" s="14" t="s">
        <v>142</v>
      </c>
      <c r="AW323" s="14" t="s">
        <v>4</v>
      </c>
      <c r="AX323" s="14" t="s">
        <v>86</v>
      </c>
      <c r="AY323" s="195" t="s">
        <v>137</v>
      </c>
    </row>
    <row r="324" spans="1:65" s="2" customFormat="1" ht="24" customHeight="1">
      <c r="A324" s="31"/>
      <c r="B324" s="159"/>
      <c r="C324" s="160" t="s">
        <v>308</v>
      </c>
      <c r="D324" s="160" t="s">
        <v>138</v>
      </c>
      <c r="E324" s="161" t="s">
        <v>456</v>
      </c>
      <c r="F324" s="162" t="s">
        <v>305</v>
      </c>
      <c r="G324" s="163" t="s">
        <v>141</v>
      </c>
      <c r="H324" s="164">
        <v>33</v>
      </c>
      <c r="I324" s="165"/>
      <c r="J324" s="165"/>
      <c r="K324" s="166">
        <f>ROUND(P324*H324,2)</f>
        <v>0</v>
      </c>
      <c r="L324" s="167"/>
      <c r="M324" s="32"/>
      <c r="N324" s="168" t="s">
        <v>1</v>
      </c>
      <c r="O324" s="169" t="s">
        <v>41</v>
      </c>
      <c r="P324" s="170">
        <f>I324+J324</f>
        <v>0</v>
      </c>
      <c r="Q324" s="170">
        <f>ROUND(I324*H324,2)</f>
        <v>0</v>
      </c>
      <c r="R324" s="170">
        <f>ROUND(J324*H324,2)</f>
        <v>0</v>
      </c>
      <c r="S324" s="56"/>
      <c r="T324" s="171">
        <f>S324*H324</f>
        <v>0</v>
      </c>
      <c r="U324" s="171">
        <v>0</v>
      </c>
      <c r="V324" s="171">
        <f>U324*H324</f>
        <v>0</v>
      </c>
      <c r="W324" s="171">
        <v>0</v>
      </c>
      <c r="X324" s="172">
        <f>W324*H324</f>
        <v>0</v>
      </c>
      <c r="Y324" s="31"/>
      <c r="Z324" s="31"/>
      <c r="AA324" s="31"/>
      <c r="AB324" s="31"/>
      <c r="AC324" s="31"/>
      <c r="AD324" s="31"/>
      <c r="AE324" s="31"/>
      <c r="AR324" s="173" t="s">
        <v>142</v>
      </c>
      <c r="AT324" s="173" t="s">
        <v>138</v>
      </c>
      <c r="AU324" s="173" t="s">
        <v>86</v>
      </c>
      <c r="AY324" s="17" t="s">
        <v>137</v>
      </c>
      <c r="BE324" s="174">
        <f>IF(O324="základní",K324,0)</f>
        <v>0</v>
      </c>
      <c r="BF324" s="174">
        <f>IF(O324="snížená",K324,0)</f>
        <v>0</v>
      </c>
      <c r="BG324" s="174">
        <f>IF(O324="zákl. přenesená",K324,0)</f>
        <v>0</v>
      </c>
      <c r="BH324" s="174">
        <f>IF(O324="sníž. přenesená",K324,0)</f>
        <v>0</v>
      </c>
      <c r="BI324" s="174">
        <f>IF(O324="nulová",K324,0)</f>
        <v>0</v>
      </c>
      <c r="BJ324" s="17" t="s">
        <v>86</v>
      </c>
      <c r="BK324" s="174">
        <f>ROUND(P324*H324,2)</f>
        <v>0</v>
      </c>
      <c r="BL324" s="17" t="s">
        <v>142</v>
      </c>
      <c r="BM324" s="173" t="s">
        <v>306</v>
      </c>
    </row>
    <row r="325" spans="1:65" s="2" customFormat="1" ht="19.5">
      <c r="A325" s="31"/>
      <c r="B325" s="32"/>
      <c r="C325" s="31"/>
      <c r="D325" s="175" t="s">
        <v>144</v>
      </c>
      <c r="E325" s="31"/>
      <c r="F325" s="176" t="s">
        <v>305</v>
      </c>
      <c r="G325" s="31"/>
      <c r="H325" s="31"/>
      <c r="I325" s="95"/>
      <c r="J325" s="95"/>
      <c r="K325" s="31"/>
      <c r="L325" s="31"/>
      <c r="M325" s="32"/>
      <c r="N325" s="177"/>
      <c r="O325" s="178"/>
      <c r="P325" s="56"/>
      <c r="Q325" s="56"/>
      <c r="R325" s="56"/>
      <c r="S325" s="56"/>
      <c r="T325" s="56"/>
      <c r="U325" s="56"/>
      <c r="V325" s="56"/>
      <c r="W325" s="56"/>
      <c r="X325" s="57"/>
      <c r="Y325" s="31"/>
      <c r="Z325" s="31"/>
      <c r="AA325" s="31"/>
      <c r="AB325" s="31"/>
      <c r="AC325" s="31"/>
      <c r="AD325" s="31"/>
      <c r="AE325" s="31"/>
      <c r="AT325" s="17" t="s">
        <v>144</v>
      </c>
      <c r="AU325" s="17" t="s">
        <v>86</v>
      </c>
    </row>
    <row r="326" spans="1:65" s="12" customFormat="1" ht="22.5">
      <c r="B326" s="179"/>
      <c r="D326" s="175" t="s">
        <v>145</v>
      </c>
      <c r="E326" s="180" t="s">
        <v>1</v>
      </c>
      <c r="F326" s="181" t="s">
        <v>152</v>
      </c>
      <c r="H326" s="180" t="s">
        <v>1</v>
      </c>
      <c r="I326" s="182"/>
      <c r="J326" s="182"/>
      <c r="M326" s="179"/>
      <c r="N326" s="183"/>
      <c r="O326" s="184"/>
      <c r="P326" s="184"/>
      <c r="Q326" s="184"/>
      <c r="R326" s="184"/>
      <c r="S326" s="184"/>
      <c r="T326" s="184"/>
      <c r="U326" s="184"/>
      <c r="V326" s="184"/>
      <c r="W326" s="184"/>
      <c r="X326" s="185"/>
      <c r="AT326" s="180" t="s">
        <v>145</v>
      </c>
      <c r="AU326" s="180" t="s">
        <v>86</v>
      </c>
      <c r="AV326" s="12" t="s">
        <v>86</v>
      </c>
      <c r="AW326" s="12" t="s">
        <v>4</v>
      </c>
      <c r="AX326" s="12" t="s">
        <v>78</v>
      </c>
      <c r="AY326" s="180" t="s">
        <v>137</v>
      </c>
    </row>
    <row r="327" spans="1:65" s="13" customFormat="1">
      <c r="B327" s="186"/>
      <c r="D327" s="175" t="s">
        <v>145</v>
      </c>
      <c r="E327" s="187" t="s">
        <v>1</v>
      </c>
      <c r="F327" s="188" t="s">
        <v>307</v>
      </c>
      <c r="H327" s="189">
        <v>33</v>
      </c>
      <c r="I327" s="190"/>
      <c r="J327" s="190"/>
      <c r="M327" s="186"/>
      <c r="N327" s="191"/>
      <c r="O327" s="192"/>
      <c r="P327" s="192"/>
      <c r="Q327" s="192"/>
      <c r="R327" s="192"/>
      <c r="S327" s="192"/>
      <c r="T327" s="192"/>
      <c r="U327" s="192"/>
      <c r="V327" s="192"/>
      <c r="W327" s="192"/>
      <c r="X327" s="193"/>
      <c r="AT327" s="187" t="s">
        <v>145</v>
      </c>
      <c r="AU327" s="187" t="s">
        <v>86</v>
      </c>
      <c r="AV327" s="13" t="s">
        <v>88</v>
      </c>
      <c r="AW327" s="13" t="s">
        <v>4</v>
      </c>
      <c r="AX327" s="13" t="s">
        <v>78</v>
      </c>
      <c r="AY327" s="187" t="s">
        <v>137</v>
      </c>
    </row>
    <row r="328" spans="1:65" s="14" customFormat="1">
      <c r="B328" s="194"/>
      <c r="D328" s="175" t="s">
        <v>145</v>
      </c>
      <c r="E328" s="195" t="s">
        <v>1</v>
      </c>
      <c r="F328" s="196" t="s">
        <v>148</v>
      </c>
      <c r="H328" s="197">
        <v>33</v>
      </c>
      <c r="I328" s="198"/>
      <c r="J328" s="198"/>
      <c r="M328" s="194"/>
      <c r="N328" s="199"/>
      <c r="O328" s="200"/>
      <c r="P328" s="200"/>
      <c r="Q328" s="200"/>
      <c r="R328" s="200"/>
      <c r="S328" s="200"/>
      <c r="T328" s="200"/>
      <c r="U328" s="200"/>
      <c r="V328" s="200"/>
      <c r="W328" s="200"/>
      <c r="X328" s="201"/>
      <c r="AT328" s="195" t="s">
        <v>145</v>
      </c>
      <c r="AU328" s="195" t="s">
        <v>86</v>
      </c>
      <c r="AV328" s="14" t="s">
        <v>142</v>
      </c>
      <c r="AW328" s="14" t="s">
        <v>4</v>
      </c>
      <c r="AX328" s="14" t="s">
        <v>86</v>
      </c>
      <c r="AY328" s="195" t="s">
        <v>137</v>
      </c>
    </row>
    <row r="329" spans="1:65" s="2" customFormat="1" ht="24" customHeight="1">
      <c r="A329" s="31"/>
      <c r="B329" s="159"/>
      <c r="C329" s="160" t="s">
        <v>206</v>
      </c>
      <c r="D329" s="160" t="s">
        <v>138</v>
      </c>
      <c r="E329" s="161" t="s">
        <v>457</v>
      </c>
      <c r="F329" s="162" t="s">
        <v>310</v>
      </c>
      <c r="G329" s="163" t="s">
        <v>141</v>
      </c>
      <c r="H329" s="164">
        <v>7</v>
      </c>
      <c r="I329" s="165"/>
      <c r="J329" s="165"/>
      <c r="K329" s="166">
        <f>ROUND(P329*H329,2)</f>
        <v>0</v>
      </c>
      <c r="L329" s="167"/>
      <c r="M329" s="32"/>
      <c r="N329" s="168" t="s">
        <v>1</v>
      </c>
      <c r="O329" s="169" t="s">
        <v>41</v>
      </c>
      <c r="P329" s="170">
        <f>I329+J329</f>
        <v>0</v>
      </c>
      <c r="Q329" s="170">
        <f>ROUND(I329*H329,2)</f>
        <v>0</v>
      </c>
      <c r="R329" s="170">
        <f>ROUND(J329*H329,2)</f>
        <v>0</v>
      </c>
      <c r="S329" s="56"/>
      <c r="T329" s="171">
        <f>S329*H329</f>
        <v>0</v>
      </c>
      <c r="U329" s="171">
        <v>0</v>
      </c>
      <c r="V329" s="171">
        <f>U329*H329</f>
        <v>0</v>
      </c>
      <c r="W329" s="171">
        <v>0</v>
      </c>
      <c r="X329" s="172">
        <f>W329*H329</f>
        <v>0</v>
      </c>
      <c r="Y329" s="31"/>
      <c r="Z329" s="31"/>
      <c r="AA329" s="31"/>
      <c r="AB329" s="31"/>
      <c r="AC329" s="31"/>
      <c r="AD329" s="31"/>
      <c r="AE329" s="31"/>
      <c r="AR329" s="173" t="s">
        <v>142</v>
      </c>
      <c r="AT329" s="173" t="s">
        <v>138</v>
      </c>
      <c r="AU329" s="173" t="s">
        <v>86</v>
      </c>
      <c r="AY329" s="17" t="s">
        <v>137</v>
      </c>
      <c r="BE329" s="174">
        <f>IF(O329="základní",K329,0)</f>
        <v>0</v>
      </c>
      <c r="BF329" s="174">
        <f>IF(O329="snížená",K329,0)</f>
        <v>0</v>
      </c>
      <c r="BG329" s="174">
        <f>IF(O329="zákl. přenesená",K329,0)</f>
        <v>0</v>
      </c>
      <c r="BH329" s="174">
        <f>IF(O329="sníž. přenesená",K329,0)</f>
        <v>0</v>
      </c>
      <c r="BI329" s="174">
        <f>IF(O329="nulová",K329,0)</f>
        <v>0</v>
      </c>
      <c r="BJ329" s="17" t="s">
        <v>86</v>
      </c>
      <c r="BK329" s="174">
        <f>ROUND(P329*H329,2)</f>
        <v>0</v>
      </c>
      <c r="BL329" s="17" t="s">
        <v>142</v>
      </c>
      <c r="BM329" s="173" t="s">
        <v>311</v>
      </c>
    </row>
    <row r="330" spans="1:65" s="2" customFormat="1" ht="19.5">
      <c r="A330" s="31"/>
      <c r="B330" s="32"/>
      <c r="C330" s="31"/>
      <c r="D330" s="175" t="s">
        <v>144</v>
      </c>
      <c r="E330" s="31"/>
      <c r="F330" s="176" t="s">
        <v>310</v>
      </c>
      <c r="G330" s="31"/>
      <c r="H330" s="31"/>
      <c r="I330" s="95"/>
      <c r="J330" s="95"/>
      <c r="K330" s="31"/>
      <c r="L330" s="31"/>
      <c r="M330" s="32"/>
      <c r="N330" s="177"/>
      <c r="O330" s="178"/>
      <c r="P330" s="56"/>
      <c r="Q330" s="56"/>
      <c r="R330" s="56"/>
      <c r="S330" s="56"/>
      <c r="T330" s="56"/>
      <c r="U330" s="56"/>
      <c r="V330" s="56"/>
      <c r="W330" s="56"/>
      <c r="X330" s="57"/>
      <c r="Y330" s="31"/>
      <c r="Z330" s="31"/>
      <c r="AA330" s="31"/>
      <c r="AB330" s="31"/>
      <c r="AC330" s="31"/>
      <c r="AD330" s="31"/>
      <c r="AE330" s="31"/>
      <c r="AT330" s="17" t="s">
        <v>144</v>
      </c>
      <c r="AU330" s="17" t="s">
        <v>86</v>
      </c>
    </row>
    <row r="331" spans="1:65" s="2" customFormat="1" ht="48.75">
      <c r="A331" s="31"/>
      <c r="B331" s="32"/>
      <c r="C331" s="31"/>
      <c r="D331" s="175" t="s">
        <v>428</v>
      </c>
      <c r="E331" s="31"/>
      <c r="F331" s="205" t="s">
        <v>458</v>
      </c>
      <c r="G331" s="31"/>
      <c r="H331" s="31"/>
      <c r="I331" s="95"/>
      <c r="J331" s="95"/>
      <c r="K331" s="31"/>
      <c r="L331" s="31"/>
      <c r="M331" s="32"/>
      <c r="N331" s="177"/>
      <c r="O331" s="178"/>
      <c r="P331" s="56"/>
      <c r="Q331" s="56"/>
      <c r="R331" s="56"/>
      <c r="S331" s="56"/>
      <c r="T331" s="56"/>
      <c r="U331" s="56"/>
      <c r="V331" s="56"/>
      <c r="W331" s="56"/>
      <c r="X331" s="57"/>
      <c r="Y331" s="31"/>
      <c r="Z331" s="31"/>
      <c r="AA331" s="31"/>
      <c r="AB331" s="31"/>
      <c r="AC331" s="31"/>
      <c r="AD331" s="31"/>
      <c r="AE331" s="31"/>
      <c r="AT331" s="17" t="s">
        <v>428</v>
      </c>
      <c r="AU331" s="17" t="s">
        <v>86</v>
      </c>
    </row>
    <row r="332" spans="1:65" s="12" customFormat="1">
      <c r="B332" s="179"/>
      <c r="D332" s="175" t="s">
        <v>145</v>
      </c>
      <c r="E332" s="180" t="s">
        <v>1</v>
      </c>
      <c r="F332" s="181" t="s">
        <v>146</v>
      </c>
      <c r="H332" s="180" t="s">
        <v>1</v>
      </c>
      <c r="I332" s="182"/>
      <c r="J332" s="182"/>
      <c r="M332" s="179"/>
      <c r="N332" s="183"/>
      <c r="O332" s="184"/>
      <c r="P332" s="184"/>
      <c r="Q332" s="184"/>
      <c r="R332" s="184"/>
      <c r="S332" s="184"/>
      <c r="T332" s="184"/>
      <c r="U332" s="184"/>
      <c r="V332" s="184"/>
      <c r="W332" s="184"/>
      <c r="X332" s="185"/>
      <c r="AT332" s="180" t="s">
        <v>145</v>
      </c>
      <c r="AU332" s="180" t="s">
        <v>86</v>
      </c>
      <c r="AV332" s="12" t="s">
        <v>86</v>
      </c>
      <c r="AW332" s="12" t="s">
        <v>4</v>
      </c>
      <c r="AX332" s="12" t="s">
        <v>78</v>
      </c>
      <c r="AY332" s="180" t="s">
        <v>137</v>
      </c>
    </row>
    <row r="333" spans="1:65" s="13" customFormat="1">
      <c r="B333" s="186"/>
      <c r="D333" s="175" t="s">
        <v>145</v>
      </c>
      <c r="E333" s="187" t="s">
        <v>1</v>
      </c>
      <c r="F333" s="188" t="s">
        <v>312</v>
      </c>
      <c r="H333" s="189">
        <v>7</v>
      </c>
      <c r="I333" s="190"/>
      <c r="J333" s="190"/>
      <c r="M333" s="186"/>
      <c r="N333" s="191"/>
      <c r="O333" s="192"/>
      <c r="P333" s="192"/>
      <c r="Q333" s="192"/>
      <c r="R333" s="192"/>
      <c r="S333" s="192"/>
      <c r="T333" s="192"/>
      <c r="U333" s="192"/>
      <c r="V333" s="192"/>
      <c r="W333" s="192"/>
      <c r="X333" s="193"/>
      <c r="AT333" s="187" t="s">
        <v>145</v>
      </c>
      <c r="AU333" s="187" t="s">
        <v>86</v>
      </c>
      <c r="AV333" s="13" t="s">
        <v>88</v>
      </c>
      <c r="AW333" s="13" t="s">
        <v>4</v>
      </c>
      <c r="AX333" s="13" t="s">
        <v>78</v>
      </c>
      <c r="AY333" s="187" t="s">
        <v>137</v>
      </c>
    </row>
    <row r="334" spans="1:65" s="14" customFormat="1">
      <c r="B334" s="194"/>
      <c r="D334" s="175" t="s">
        <v>145</v>
      </c>
      <c r="E334" s="195" t="s">
        <v>1</v>
      </c>
      <c r="F334" s="196" t="s">
        <v>148</v>
      </c>
      <c r="H334" s="197">
        <v>7</v>
      </c>
      <c r="I334" s="198"/>
      <c r="J334" s="198"/>
      <c r="M334" s="194"/>
      <c r="N334" s="199"/>
      <c r="O334" s="200"/>
      <c r="P334" s="200"/>
      <c r="Q334" s="200"/>
      <c r="R334" s="200"/>
      <c r="S334" s="200"/>
      <c r="T334" s="200"/>
      <c r="U334" s="200"/>
      <c r="V334" s="200"/>
      <c r="W334" s="200"/>
      <c r="X334" s="201"/>
      <c r="AT334" s="195" t="s">
        <v>145</v>
      </c>
      <c r="AU334" s="195" t="s">
        <v>86</v>
      </c>
      <c r="AV334" s="14" t="s">
        <v>142</v>
      </c>
      <c r="AW334" s="14" t="s">
        <v>4</v>
      </c>
      <c r="AX334" s="14" t="s">
        <v>86</v>
      </c>
      <c r="AY334" s="195" t="s">
        <v>137</v>
      </c>
    </row>
    <row r="335" spans="1:65" s="11" customFormat="1" ht="25.9" customHeight="1">
      <c r="B335" s="147"/>
      <c r="D335" s="148" t="s">
        <v>77</v>
      </c>
      <c r="E335" s="149" t="s">
        <v>313</v>
      </c>
      <c r="F335" s="149" t="s">
        <v>314</v>
      </c>
      <c r="I335" s="150"/>
      <c r="J335" s="150"/>
      <c r="K335" s="151">
        <f>BK335</f>
        <v>0</v>
      </c>
      <c r="M335" s="147"/>
      <c r="N335" s="152"/>
      <c r="O335" s="153"/>
      <c r="P335" s="153"/>
      <c r="Q335" s="154">
        <f>SUM(Q336:Q364)</f>
        <v>0</v>
      </c>
      <c r="R335" s="154">
        <f>SUM(R336:R364)</f>
        <v>0</v>
      </c>
      <c r="S335" s="153"/>
      <c r="T335" s="155">
        <f>SUM(T336:T364)</f>
        <v>0</v>
      </c>
      <c r="U335" s="153"/>
      <c r="V335" s="155">
        <f>SUM(V336:V364)</f>
        <v>0</v>
      </c>
      <c r="W335" s="153"/>
      <c r="X335" s="156">
        <f>SUM(X336:X364)</f>
        <v>0</v>
      </c>
      <c r="AR335" s="148" t="s">
        <v>86</v>
      </c>
      <c r="AT335" s="157" t="s">
        <v>77</v>
      </c>
      <c r="AU335" s="157" t="s">
        <v>78</v>
      </c>
      <c r="AY335" s="148" t="s">
        <v>137</v>
      </c>
      <c r="BK335" s="158">
        <f>SUM(BK336:BK364)</f>
        <v>0</v>
      </c>
    </row>
    <row r="336" spans="1:65" s="2" customFormat="1" ht="24" customHeight="1">
      <c r="A336" s="31"/>
      <c r="B336" s="159"/>
      <c r="C336" s="160" t="s">
        <v>318</v>
      </c>
      <c r="D336" s="160" t="s">
        <v>138</v>
      </c>
      <c r="E336" s="161" t="s">
        <v>459</v>
      </c>
      <c r="F336" s="162" t="s">
        <v>316</v>
      </c>
      <c r="G336" s="163" t="s">
        <v>162</v>
      </c>
      <c r="H336" s="164">
        <v>18</v>
      </c>
      <c r="I336" s="165"/>
      <c r="J336" s="165"/>
      <c r="K336" s="166">
        <f>ROUND(P336*H336,2)</f>
        <v>0</v>
      </c>
      <c r="L336" s="167"/>
      <c r="M336" s="32"/>
      <c r="N336" s="168" t="s">
        <v>1</v>
      </c>
      <c r="O336" s="169" t="s">
        <v>41</v>
      </c>
      <c r="P336" s="170">
        <f>I336+J336</f>
        <v>0</v>
      </c>
      <c r="Q336" s="170">
        <f>ROUND(I336*H336,2)</f>
        <v>0</v>
      </c>
      <c r="R336" s="170">
        <f>ROUND(J336*H336,2)</f>
        <v>0</v>
      </c>
      <c r="S336" s="56"/>
      <c r="T336" s="171">
        <f>S336*H336</f>
        <v>0</v>
      </c>
      <c r="U336" s="171">
        <v>0</v>
      </c>
      <c r="V336" s="171">
        <f>U336*H336</f>
        <v>0</v>
      </c>
      <c r="W336" s="171">
        <v>0</v>
      </c>
      <c r="X336" s="172">
        <f>W336*H336</f>
        <v>0</v>
      </c>
      <c r="Y336" s="31"/>
      <c r="Z336" s="31"/>
      <c r="AA336" s="31"/>
      <c r="AB336" s="31"/>
      <c r="AC336" s="31"/>
      <c r="AD336" s="31"/>
      <c r="AE336" s="31"/>
      <c r="AR336" s="173" t="s">
        <v>142</v>
      </c>
      <c r="AT336" s="173" t="s">
        <v>138</v>
      </c>
      <c r="AU336" s="173" t="s">
        <v>86</v>
      </c>
      <c r="AY336" s="17" t="s">
        <v>137</v>
      </c>
      <c r="BE336" s="174">
        <f>IF(O336="základní",K336,0)</f>
        <v>0</v>
      </c>
      <c r="BF336" s="174">
        <f>IF(O336="snížená",K336,0)</f>
        <v>0</v>
      </c>
      <c r="BG336" s="174">
        <f>IF(O336="zákl. přenesená",K336,0)</f>
        <v>0</v>
      </c>
      <c r="BH336" s="174">
        <f>IF(O336="sníž. přenesená",K336,0)</f>
        <v>0</v>
      </c>
      <c r="BI336" s="174">
        <f>IF(O336="nulová",K336,0)</f>
        <v>0</v>
      </c>
      <c r="BJ336" s="17" t="s">
        <v>86</v>
      </c>
      <c r="BK336" s="174">
        <f>ROUND(P336*H336,2)</f>
        <v>0</v>
      </c>
      <c r="BL336" s="17" t="s">
        <v>142</v>
      </c>
      <c r="BM336" s="173" t="s">
        <v>317</v>
      </c>
    </row>
    <row r="337" spans="1:65" s="2" customFormat="1" ht="19.5">
      <c r="A337" s="31"/>
      <c r="B337" s="32"/>
      <c r="C337" s="31"/>
      <c r="D337" s="175" t="s">
        <v>144</v>
      </c>
      <c r="E337" s="31"/>
      <c r="F337" s="176" t="s">
        <v>316</v>
      </c>
      <c r="G337" s="31"/>
      <c r="H337" s="31"/>
      <c r="I337" s="95"/>
      <c r="J337" s="95"/>
      <c r="K337" s="31"/>
      <c r="L337" s="31"/>
      <c r="M337" s="32"/>
      <c r="N337" s="177"/>
      <c r="O337" s="178"/>
      <c r="P337" s="56"/>
      <c r="Q337" s="56"/>
      <c r="R337" s="56"/>
      <c r="S337" s="56"/>
      <c r="T337" s="56"/>
      <c r="U337" s="56"/>
      <c r="V337" s="56"/>
      <c r="W337" s="56"/>
      <c r="X337" s="57"/>
      <c r="Y337" s="31"/>
      <c r="Z337" s="31"/>
      <c r="AA337" s="31"/>
      <c r="AB337" s="31"/>
      <c r="AC337" s="31"/>
      <c r="AD337" s="31"/>
      <c r="AE337" s="31"/>
      <c r="AT337" s="17" t="s">
        <v>144</v>
      </c>
      <c r="AU337" s="17" t="s">
        <v>86</v>
      </c>
    </row>
    <row r="338" spans="1:65" s="12" customFormat="1">
      <c r="B338" s="179"/>
      <c r="D338" s="175" t="s">
        <v>145</v>
      </c>
      <c r="E338" s="180" t="s">
        <v>1</v>
      </c>
      <c r="F338" s="181" t="s">
        <v>276</v>
      </c>
      <c r="H338" s="180" t="s">
        <v>1</v>
      </c>
      <c r="I338" s="182"/>
      <c r="J338" s="182"/>
      <c r="M338" s="179"/>
      <c r="N338" s="183"/>
      <c r="O338" s="184"/>
      <c r="P338" s="184"/>
      <c r="Q338" s="184"/>
      <c r="R338" s="184"/>
      <c r="S338" s="184"/>
      <c r="T338" s="184"/>
      <c r="U338" s="184"/>
      <c r="V338" s="184"/>
      <c r="W338" s="184"/>
      <c r="X338" s="185"/>
      <c r="AT338" s="180" t="s">
        <v>145</v>
      </c>
      <c r="AU338" s="180" t="s">
        <v>86</v>
      </c>
      <c r="AV338" s="12" t="s">
        <v>86</v>
      </c>
      <c r="AW338" s="12" t="s">
        <v>4</v>
      </c>
      <c r="AX338" s="12" t="s">
        <v>78</v>
      </c>
      <c r="AY338" s="180" t="s">
        <v>137</v>
      </c>
    </row>
    <row r="339" spans="1:65" s="13" customFormat="1">
      <c r="B339" s="186"/>
      <c r="D339" s="175" t="s">
        <v>145</v>
      </c>
      <c r="E339" s="187" t="s">
        <v>1</v>
      </c>
      <c r="F339" s="188" t="s">
        <v>151</v>
      </c>
      <c r="H339" s="189">
        <v>18</v>
      </c>
      <c r="I339" s="190"/>
      <c r="J339" s="190"/>
      <c r="M339" s="186"/>
      <c r="N339" s="191"/>
      <c r="O339" s="192"/>
      <c r="P339" s="192"/>
      <c r="Q339" s="192"/>
      <c r="R339" s="192"/>
      <c r="S339" s="192"/>
      <c r="T339" s="192"/>
      <c r="U339" s="192"/>
      <c r="V339" s="192"/>
      <c r="W339" s="192"/>
      <c r="X339" s="193"/>
      <c r="AT339" s="187" t="s">
        <v>145</v>
      </c>
      <c r="AU339" s="187" t="s">
        <v>86</v>
      </c>
      <c r="AV339" s="13" t="s">
        <v>88</v>
      </c>
      <c r="AW339" s="13" t="s">
        <v>4</v>
      </c>
      <c r="AX339" s="13" t="s">
        <v>78</v>
      </c>
      <c r="AY339" s="187" t="s">
        <v>137</v>
      </c>
    </row>
    <row r="340" spans="1:65" s="14" customFormat="1">
      <c r="B340" s="194"/>
      <c r="D340" s="175" t="s">
        <v>145</v>
      </c>
      <c r="E340" s="195" t="s">
        <v>1</v>
      </c>
      <c r="F340" s="196" t="s">
        <v>148</v>
      </c>
      <c r="H340" s="197">
        <v>18</v>
      </c>
      <c r="I340" s="198"/>
      <c r="J340" s="198"/>
      <c r="M340" s="194"/>
      <c r="N340" s="199"/>
      <c r="O340" s="200"/>
      <c r="P340" s="200"/>
      <c r="Q340" s="200"/>
      <c r="R340" s="200"/>
      <c r="S340" s="200"/>
      <c r="T340" s="200"/>
      <c r="U340" s="200"/>
      <c r="V340" s="200"/>
      <c r="W340" s="200"/>
      <c r="X340" s="201"/>
      <c r="AT340" s="195" t="s">
        <v>145</v>
      </c>
      <c r="AU340" s="195" t="s">
        <v>86</v>
      </c>
      <c r="AV340" s="14" t="s">
        <v>142</v>
      </c>
      <c r="AW340" s="14" t="s">
        <v>4</v>
      </c>
      <c r="AX340" s="14" t="s">
        <v>86</v>
      </c>
      <c r="AY340" s="195" t="s">
        <v>137</v>
      </c>
    </row>
    <row r="341" spans="1:65" s="2" customFormat="1" ht="24" customHeight="1">
      <c r="A341" s="31"/>
      <c r="B341" s="159"/>
      <c r="C341" s="160" t="s">
        <v>209</v>
      </c>
      <c r="D341" s="160" t="s">
        <v>138</v>
      </c>
      <c r="E341" s="161" t="s">
        <v>460</v>
      </c>
      <c r="F341" s="162" t="s">
        <v>320</v>
      </c>
      <c r="G341" s="163" t="s">
        <v>162</v>
      </c>
      <c r="H341" s="164">
        <v>23</v>
      </c>
      <c r="I341" s="165"/>
      <c r="J341" s="165"/>
      <c r="K341" s="166">
        <f>ROUND(P341*H341,2)</f>
        <v>0</v>
      </c>
      <c r="L341" s="167"/>
      <c r="M341" s="32"/>
      <c r="N341" s="168" t="s">
        <v>1</v>
      </c>
      <c r="O341" s="169" t="s">
        <v>41</v>
      </c>
      <c r="P341" s="170">
        <f>I341+J341</f>
        <v>0</v>
      </c>
      <c r="Q341" s="170">
        <f>ROUND(I341*H341,2)</f>
        <v>0</v>
      </c>
      <c r="R341" s="170">
        <f>ROUND(J341*H341,2)</f>
        <v>0</v>
      </c>
      <c r="S341" s="56"/>
      <c r="T341" s="171">
        <f>S341*H341</f>
        <v>0</v>
      </c>
      <c r="U341" s="171">
        <v>0</v>
      </c>
      <c r="V341" s="171">
        <f>U341*H341</f>
        <v>0</v>
      </c>
      <c r="W341" s="171">
        <v>0</v>
      </c>
      <c r="X341" s="172">
        <f>W341*H341</f>
        <v>0</v>
      </c>
      <c r="Y341" s="31"/>
      <c r="Z341" s="31"/>
      <c r="AA341" s="31"/>
      <c r="AB341" s="31"/>
      <c r="AC341" s="31"/>
      <c r="AD341" s="31"/>
      <c r="AE341" s="31"/>
      <c r="AR341" s="173" t="s">
        <v>142</v>
      </c>
      <c r="AT341" s="173" t="s">
        <v>138</v>
      </c>
      <c r="AU341" s="173" t="s">
        <v>86</v>
      </c>
      <c r="AY341" s="17" t="s">
        <v>137</v>
      </c>
      <c r="BE341" s="174">
        <f>IF(O341="základní",K341,0)</f>
        <v>0</v>
      </c>
      <c r="BF341" s="174">
        <f>IF(O341="snížená",K341,0)</f>
        <v>0</v>
      </c>
      <c r="BG341" s="174">
        <f>IF(O341="zákl. přenesená",K341,0)</f>
        <v>0</v>
      </c>
      <c r="BH341" s="174">
        <f>IF(O341="sníž. přenesená",K341,0)</f>
        <v>0</v>
      </c>
      <c r="BI341" s="174">
        <f>IF(O341="nulová",K341,0)</f>
        <v>0</v>
      </c>
      <c r="BJ341" s="17" t="s">
        <v>86</v>
      </c>
      <c r="BK341" s="174">
        <f>ROUND(P341*H341,2)</f>
        <v>0</v>
      </c>
      <c r="BL341" s="17" t="s">
        <v>142</v>
      </c>
      <c r="BM341" s="173" t="s">
        <v>321</v>
      </c>
    </row>
    <row r="342" spans="1:65" s="2" customFormat="1" ht="19.5">
      <c r="A342" s="31"/>
      <c r="B342" s="32"/>
      <c r="C342" s="31"/>
      <c r="D342" s="175" t="s">
        <v>144</v>
      </c>
      <c r="E342" s="31"/>
      <c r="F342" s="176" t="s">
        <v>320</v>
      </c>
      <c r="G342" s="31"/>
      <c r="H342" s="31"/>
      <c r="I342" s="95"/>
      <c r="J342" s="95"/>
      <c r="K342" s="31"/>
      <c r="L342" s="31"/>
      <c r="M342" s="32"/>
      <c r="N342" s="177"/>
      <c r="O342" s="178"/>
      <c r="P342" s="56"/>
      <c r="Q342" s="56"/>
      <c r="R342" s="56"/>
      <c r="S342" s="56"/>
      <c r="T342" s="56"/>
      <c r="U342" s="56"/>
      <c r="V342" s="56"/>
      <c r="W342" s="56"/>
      <c r="X342" s="57"/>
      <c r="Y342" s="31"/>
      <c r="Z342" s="31"/>
      <c r="AA342" s="31"/>
      <c r="AB342" s="31"/>
      <c r="AC342" s="31"/>
      <c r="AD342" s="31"/>
      <c r="AE342" s="31"/>
      <c r="AT342" s="17" t="s">
        <v>144</v>
      </c>
      <c r="AU342" s="17" t="s">
        <v>86</v>
      </c>
    </row>
    <row r="343" spans="1:65" s="2" customFormat="1" ht="36" customHeight="1">
      <c r="A343" s="31"/>
      <c r="B343" s="159"/>
      <c r="C343" s="160" t="s">
        <v>239</v>
      </c>
      <c r="D343" s="160" t="s">
        <v>138</v>
      </c>
      <c r="E343" s="161" t="s">
        <v>461</v>
      </c>
      <c r="F343" s="162" t="s">
        <v>323</v>
      </c>
      <c r="G343" s="163" t="s">
        <v>162</v>
      </c>
      <c r="H343" s="164">
        <v>134</v>
      </c>
      <c r="I343" s="165"/>
      <c r="J343" s="165"/>
      <c r="K343" s="166">
        <f>ROUND(P343*H343,2)</f>
        <v>0</v>
      </c>
      <c r="L343" s="167"/>
      <c r="M343" s="32"/>
      <c r="N343" s="168" t="s">
        <v>1</v>
      </c>
      <c r="O343" s="169" t="s">
        <v>41</v>
      </c>
      <c r="P343" s="170">
        <f>I343+J343</f>
        <v>0</v>
      </c>
      <c r="Q343" s="170">
        <f>ROUND(I343*H343,2)</f>
        <v>0</v>
      </c>
      <c r="R343" s="170">
        <f>ROUND(J343*H343,2)</f>
        <v>0</v>
      </c>
      <c r="S343" s="56"/>
      <c r="T343" s="171">
        <f>S343*H343</f>
        <v>0</v>
      </c>
      <c r="U343" s="171">
        <v>0</v>
      </c>
      <c r="V343" s="171">
        <f>U343*H343</f>
        <v>0</v>
      </c>
      <c r="W343" s="171">
        <v>0</v>
      </c>
      <c r="X343" s="172">
        <f>W343*H343</f>
        <v>0</v>
      </c>
      <c r="Y343" s="31"/>
      <c r="Z343" s="31"/>
      <c r="AA343" s="31"/>
      <c r="AB343" s="31"/>
      <c r="AC343" s="31"/>
      <c r="AD343" s="31"/>
      <c r="AE343" s="31"/>
      <c r="AR343" s="173" t="s">
        <v>142</v>
      </c>
      <c r="AT343" s="173" t="s">
        <v>138</v>
      </c>
      <c r="AU343" s="173" t="s">
        <v>86</v>
      </c>
      <c r="AY343" s="17" t="s">
        <v>137</v>
      </c>
      <c r="BE343" s="174">
        <f>IF(O343="základní",K343,0)</f>
        <v>0</v>
      </c>
      <c r="BF343" s="174">
        <f>IF(O343="snížená",K343,0)</f>
        <v>0</v>
      </c>
      <c r="BG343" s="174">
        <f>IF(O343="zákl. přenesená",K343,0)</f>
        <v>0</v>
      </c>
      <c r="BH343" s="174">
        <f>IF(O343="sníž. přenesená",K343,0)</f>
        <v>0</v>
      </c>
      <c r="BI343" s="174">
        <f>IF(O343="nulová",K343,0)</f>
        <v>0</v>
      </c>
      <c r="BJ343" s="17" t="s">
        <v>86</v>
      </c>
      <c r="BK343" s="174">
        <f>ROUND(P343*H343,2)</f>
        <v>0</v>
      </c>
      <c r="BL343" s="17" t="s">
        <v>142</v>
      </c>
      <c r="BM343" s="173" t="s">
        <v>324</v>
      </c>
    </row>
    <row r="344" spans="1:65" s="2" customFormat="1" ht="19.5">
      <c r="A344" s="31"/>
      <c r="B344" s="32"/>
      <c r="C344" s="31"/>
      <c r="D344" s="175" t="s">
        <v>144</v>
      </c>
      <c r="E344" s="31"/>
      <c r="F344" s="176" t="s">
        <v>323</v>
      </c>
      <c r="G344" s="31"/>
      <c r="H344" s="31"/>
      <c r="I344" s="95"/>
      <c r="J344" s="95"/>
      <c r="K344" s="31"/>
      <c r="L344" s="31"/>
      <c r="M344" s="32"/>
      <c r="N344" s="177"/>
      <c r="O344" s="178"/>
      <c r="P344" s="56"/>
      <c r="Q344" s="56"/>
      <c r="R344" s="56"/>
      <c r="S344" s="56"/>
      <c r="T344" s="56"/>
      <c r="U344" s="56"/>
      <c r="V344" s="56"/>
      <c r="W344" s="56"/>
      <c r="X344" s="57"/>
      <c r="Y344" s="31"/>
      <c r="Z344" s="31"/>
      <c r="AA344" s="31"/>
      <c r="AB344" s="31"/>
      <c r="AC344" s="31"/>
      <c r="AD344" s="31"/>
      <c r="AE344" s="31"/>
      <c r="AT344" s="17" t="s">
        <v>144</v>
      </c>
      <c r="AU344" s="17" t="s">
        <v>86</v>
      </c>
    </row>
    <row r="345" spans="1:65" s="12" customFormat="1">
      <c r="B345" s="179"/>
      <c r="D345" s="175" t="s">
        <v>145</v>
      </c>
      <c r="E345" s="180" t="s">
        <v>1</v>
      </c>
      <c r="F345" s="181" t="s">
        <v>146</v>
      </c>
      <c r="H345" s="180" t="s">
        <v>1</v>
      </c>
      <c r="I345" s="182"/>
      <c r="J345" s="182"/>
      <c r="M345" s="179"/>
      <c r="N345" s="183"/>
      <c r="O345" s="184"/>
      <c r="P345" s="184"/>
      <c r="Q345" s="184"/>
      <c r="R345" s="184"/>
      <c r="S345" s="184"/>
      <c r="T345" s="184"/>
      <c r="U345" s="184"/>
      <c r="V345" s="184"/>
      <c r="W345" s="184"/>
      <c r="X345" s="185"/>
      <c r="AT345" s="180" t="s">
        <v>145</v>
      </c>
      <c r="AU345" s="180" t="s">
        <v>86</v>
      </c>
      <c r="AV345" s="12" t="s">
        <v>86</v>
      </c>
      <c r="AW345" s="12" t="s">
        <v>4</v>
      </c>
      <c r="AX345" s="12" t="s">
        <v>78</v>
      </c>
      <c r="AY345" s="180" t="s">
        <v>137</v>
      </c>
    </row>
    <row r="346" spans="1:65" s="13" customFormat="1">
      <c r="B346" s="186"/>
      <c r="D346" s="175" t="s">
        <v>145</v>
      </c>
      <c r="E346" s="187" t="s">
        <v>1</v>
      </c>
      <c r="F346" s="188" t="s">
        <v>325</v>
      </c>
      <c r="H346" s="189">
        <v>134</v>
      </c>
      <c r="I346" s="190"/>
      <c r="J346" s="190"/>
      <c r="M346" s="186"/>
      <c r="N346" s="191"/>
      <c r="O346" s="192"/>
      <c r="P346" s="192"/>
      <c r="Q346" s="192"/>
      <c r="R346" s="192"/>
      <c r="S346" s="192"/>
      <c r="T346" s="192"/>
      <c r="U346" s="192"/>
      <c r="V346" s="192"/>
      <c r="W346" s="192"/>
      <c r="X346" s="193"/>
      <c r="AT346" s="187" t="s">
        <v>145</v>
      </c>
      <c r="AU346" s="187" t="s">
        <v>86</v>
      </c>
      <c r="AV346" s="13" t="s">
        <v>88</v>
      </c>
      <c r="AW346" s="13" t="s">
        <v>4</v>
      </c>
      <c r="AX346" s="13" t="s">
        <v>78</v>
      </c>
      <c r="AY346" s="187" t="s">
        <v>137</v>
      </c>
    </row>
    <row r="347" spans="1:65" s="14" customFormat="1">
      <c r="B347" s="194"/>
      <c r="D347" s="175" t="s">
        <v>145</v>
      </c>
      <c r="E347" s="195" t="s">
        <v>1</v>
      </c>
      <c r="F347" s="196" t="s">
        <v>148</v>
      </c>
      <c r="H347" s="197">
        <v>134</v>
      </c>
      <c r="I347" s="198"/>
      <c r="J347" s="198"/>
      <c r="M347" s="194"/>
      <c r="N347" s="199"/>
      <c r="O347" s="200"/>
      <c r="P347" s="200"/>
      <c r="Q347" s="200"/>
      <c r="R347" s="200"/>
      <c r="S347" s="200"/>
      <c r="T347" s="200"/>
      <c r="U347" s="200"/>
      <c r="V347" s="200"/>
      <c r="W347" s="200"/>
      <c r="X347" s="201"/>
      <c r="AT347" s="195" t="s">
        <v>145</v>
      </c>
      <c r="AU347" s="195" t="s">
        <v>86</v>
      </c>
      <c r="AV347" s="14" t="s">
        <v>142</v>
      </c>
      <c r="AW347" s="14" t="s">
        <v>4</v>
      </c>
      <c r="AX347" s="14" t="s">
        <v>86</v>
      </c>
      <c r="AY347" s="195" t="s">
        <v>137</v>
      </c>
    </row>
    <row r="348" spans="1:65" s="2" customFormat="1" ht="24" customHeight="1">
      <c r="A348" s="31"/>
      <c r="B348" s="159"/>
      <c r="C348" s="160" t="s">
        <v>212</v>
      </c>
      <c r="D348" s="160" t="s">
        <v>138</v>
      </c>
      <c r="E348" s="161" t="s">
        <v>462</v>
      </c>
      <c r="F348" s="162" t="s">
        <v>327</v>
      </c>
      <c r="G348" s="163" t="s">
        <v>162</v>
      </c>
      <c r="H348" s="164">
        <v>4</v>
      </c>
      <c r="I348" s="165"/>
      <c r="J348" s="165"/>
      <c r="K348" s="166">
        <f>ROUND(P348*H348,2)</f>
        <v>0</v>
      </c>
      <c r="L348" s="167"/>
      <c r="M348" s="32"/>
      <c r="N348" s="168" t="s">
        <v>1</v>
      </c>
      <c r="O348" s="169" t="s">
        <v>41</v>
      </c>
      <c r="P348" s="170">
        <f>I348+J348</f>
        <v>0</v>
      </c>
      <c r="Q348" s="170">
        <f>ROUND(I348*H348,2)</f>
        <v>0</v>
      </c>
      <c r="R348" s="170">
        <f>ROUND(J348*H348,2)</f>
        <v>0</v>
      </c>
      <c r="S348" s="56"/>
      <c r="T348" s="171">
        <f>S348*H348</f>
        <v>0</v>
      </c>
      <c r="U348" s="171">
        <v>0</v>
      </c>
      <c r="V348" s="171">
        <f>U348*H348</f>
        <v>0</v>
      </c>
      <c r="W348" s="171">
        <v>0</v>
      </c>
      <c r="X348" s="172">
        <f>W348*H348</f>
        <v>0</v>
      </c>
      <c r="Y348" s="31"/>
      <c r="Z348" s="31"/>
      <c r="AA348" s="31"/>
      <c r="AB348" s="31"/>
      <c r="AC348" s="31"/>
      <c r="AD348" s="31"/>
      <c r="AE348" s="31"/>
      <c r="AR348" s="173" t="s">
        <v>142</v>
      </c>
      <c r="AT348" s="173" t="s">
        <v>138</v>
      </c>
      <c r="AU348" s="173" t="s">
        <v>86</v>
      </c>
      <c r="AY348" s="17" t="s">
        <v>137</v>
      </c>
      <c r="BE348" s="174">
        <f>IF(O348="základní",K348,0)</f>
        <v>0</v>
      </c>
      <c r="BF348" s="174">
        <f>IF(O348="snížená",K348,0)</f>
        <v>0</v>
      </c>
      <c r="BG348" s="174">
        <f>IF(O348="zákl. přenesená",K348,0)</f>
        <v>0</v>
      </c>
      <c r="BH348" s="174">
        <f>IF(O348="sníž. přenesená",K348,0)</f>
        <v>0</v>
      </c>
      <c r="BI348" s="174">
        <f>IF(O348="nulová",K348,0)</f>
        <v>0</v>
      </c>
      <c r="BJ348" s="17" t="s">
        <v>86</v>
      </c>
      <c r="BK348" s="174">
        <f>ROUND(P348*H348,2)</f>
        <v>0</v>
      </c>
      <c r="BL348" s="17" t="s">
        <v>142</v>
      </c>
      <c r="BM348" s="173" t="s">
        <v>328</v>
      </c>
    </row>
    <row r="349" spans="1:65" s="2" customFormat="1" ht="19.5">
      <c r="A349" s="31"/>
      <c r="B349" s="32"/>
      <c r="C349" s="31"/>
      <c r="D349" s="175" t="s">
        <v>144</v>
      </c>
      <c r="E349" s="31"/>
      <c r="F349" s="176" t="s">
        <v>327</v>
      </c>
      <c r="G349" s="31"/>
      <c r="H349" s="31"/>
      <c r="I349" s="95"/>
      <c r="J349" s="95"/>
      <c r="K349" s="31"/>
      <c r="L349" s="31"/>
      <c r="M349" s="32"/>
      <c r="N349" s="177"/>
      <c r="O349" s="178"/>
      <c r="P349" s="56"/>
      <c r="Q349" s="56"/>
      <c r="R349" s="56"/>
      <c r="S349" s="56"/>
      <c r="T349" s="56"/>
      <c r="U349" s="56"/>
      <c r="V349" s="56"/>
      <c r="W349" s="56"/>
      <c r="X349" s="57"/>
      <c r="Y349" s="31"/>
      <c r="Z349" s="31"/>
      <c r="AA349" s="31"/>
      <c r="AB349" s="31"/>
      <c r="AC349" s="31"/>
      <c r="AD349" s="31"/>
      <c r="AE349" s="31"/>
      <c r="AT349" s="17" t="s">
        <v>144</v>
      </c>
      <c r="AU349" s="17" t="s">
        <v>86</v>
      </c>
    </row>
    <row r="350" spans="1:65" s="2" customFormat="1" ht="24" customHeight="1">
      <c r="A350" s="31"/>
      <c r="B350" s="159"/>
      <c r="C350" s="160" t="s">
        <v>333</v>
      </c>
      <c r="D350" s="160" t="s">
        <v>138</v>
      </c>
      <c r="E350" s="161" t="s">
        <v>463</v>
      </c>
      <c r="F350" s="162" t="s">
        <v>330</v>
      </c>
      <c r="G350" s="163" t="s">
        <v>162</v>
      </c>
      <c r="H350" s="164">
        <v>20</v>
      </c>
      <c r="I350" s="165"/>
      <c r="J350" s="165"/>
      <c r="K350" s="166">
        <f>ROUND(P350*H350,2)</f>
        <v>0</v>
      </c>
      <c r="L350" s="167"/>
      <c r="M350" s="32"/>
      <c r="N350" s="168" t="s">
        <v>1</v>
      </c>
      <c r="O350" s="169" t="s">
        <v>41</v>
      </c>
      <c r="P350" s="170">
        <f>I350+J350</f>
        <v>0</v>
      </c>
      <c r="Q350" s="170">
        <f>ROUND(I350*H350,2)</f>
        <v>0</v>
      </c>
      <c r="R350" s="170">
        <f>ROUND(J350*H350,2)</f>
        <v>0</v>
      </c>
      <c r="S350" s="56"/>
      <c r="T350" s="171">
        <f>S350*H350</f>
        <v>0</v>
      </c>
      <c r="U350" s="171">
        <v>0</v>
      </c>
      <c r="V350" s="171">
        <f>U350*H350</f>
        <v>0</v>
      </c>
      <c r="W350" s="171">
        <v>0</v>
      </c>
      <c r="X350" s="172">
        <f>W350*H350</f>
        <v>0</v>
      </c>
      <c r="Y350" s="31"/>
      <c r="Z350" s="31"/>
      <c r="AA350" s="31"/>
      <c r="AB350" s="31"/>
      <c r="AC350" s="31"/>
      <c r="AD350" s="31"/>
      <c r="AE350" s="31"/>
      <c r="AR350" s="173" t="s">
        <v>142</v>
      </c>
      <c r="AT350" s="173" t="s">
        <v>138</v>
      </c>
      <c r="AU350" s="173" t="s">
        <v>86</v>
      </c>
      <c r="AY350" s="17" t="s">
        <v>137</v>
      </c>
      <c r="BE350" s="174">
        <f>IF(O350="základní",K350,0)</f>
        <v>0</v>
      </c>
      <c r="BF350" s="174">
        <f>IF(O350="snížená",K350,0)</f>
        <v>0</v>
      </c>
      <c r="BG350" s="174">
        <f>IF(O350="zákl. přenesená",K350,0)</f>
        <v>0</v>
      </c>
      <c r="BH350" s="174">
        <f>IF(O350="sníž. přenesená",K350,0)</f>
        <v>0</v>
      </c>
      <c r="BI350" s="174">
        <f>IF(O350="nulová",K350,0)</f>
        <v>0</v>
      </c>
      <c r="BJ350" s="17" t="s">
        <v>86</v>
      </c>
      <c r="BK350" s="174">
        <f>ROUND(P350*H350,2)</f>
        <v>0</v>
      </c>
      <c r="BL350" s="17" t="s">
        <v>142</v>
      </c>
      <c r="BM350" s="173" t="s">
        <v>331</v>
      </c>
    </row>
    <row r="351" spans="1:65" s="2" customFormat="1" ht="19.5">
      <c r="A351" s="31"/>
      <c r="B351" s="32"/>
      <c r="C351" s="31"/>
      <c r="D351" s="175" t="s">
        <v>144</v>
      </c>
      <c r="E351" s="31"/>
      <c r="F351" s="176" t="s">
        <v>330</v>
      </c>
      <c r="G351" s="31"/>
      <c r="H351" s="31"/>
      <c r="I351" s="95"/>
      <c r="J351" s="95"/>
      <c r="K351" s="31"/>
      <c r="L351" s="31"/>
      <c r="M351" s="32"/>
      <c r="N351" s="177"/>
      <c r="O351" s="178"/>
      <c r="P351" s="56"/>
      <c r="Q351" s="56"/>
      <c r="R351" s="56"/>
      <c r="S351" s="56"/>
      <c r="T351" s="56"/>
      <c r="U351" s="56"/>
      <c r="V351" s="56"/>
      <c r="W351" s="56"/>
      <c r="X351" s="57"/>
      <c r="Y351" s="31"/>
      <c r="Z351" s="31"/>
      <c r="AA351" s="31"/>
      <c r="AB351" s="31"/>
      <c r="AC351" s="31"/>
      <c r="AD351" s="31"/>
      <c r="AE351" s="31"/>
      <c r="AT351" s="17" t="s">
        <v>144</v>
      </c>
      <c r="AU351" s="17" t="s">
        <v>86</v>
      </c>
    </row>
    <row r="352" spans="1:65" s="12" customFormat="1" ht="33.75">
      <c r="B352" s="179"/>
      <c r="D352" s="175" t="s">
        <v>145</v>
      </c>
      <c r="E352" s="180" t="s">
        <v>1</v>
      </c>
      <c r="F352" s="181" t="s">
        <v>332</v>
      </c>
      <c r="H352" s="180" t="s">
        <v>1</v>
      </c>
      <c r="I352" s="182"/>
      <c r="J352" s="182"/>
      <c r="M352" s="179"/>
      <c r="N352" s="183"/>
      <c r="O352" s="184"/>
      <c r="P352" s="184"/>
      <c r="Q352" s="184"/>
      <c r="R352" s="184"/>
      <c r="S352" s="184"/>
      <c r="T352" s="184"/>
      <c r="U352" s="184"/>
      <c r="V352" s="184"/>
      <c r="W352" s="184"/>
      <c r="X352" s="185"/>
      <c r="AT352" s="180" t="s">
        <v>145</v>
      </c>
      <c r="AU352" s="180" t="s">
        <v>86</v>
      </c>
      <c r="AV352" s="12" t="s">
        <v>86</v>
      </c>
      <c r="AW352" s="12" t="s">
        <v>4</v>
      </c>
      <c r="AX352" s="12" t="s">
        <v>78</v>
      </c>
      <c r="AY352" s="180" t="s">
        <v>137</v>
      </c>
    </row>
    <row r="353" spans="1:65" s="13" customFormat="1">
      <c r="B353" s="186"/>
      <c r="D353" s="175" t="s">
        <v>145</v>
      </c>
      <c r="E353" s="187" t="s">
        <v>1</v>
      </c>
      <c r="F353" s="188" t="s">
        <v>157</v>
      </c>
      <c r="H353" s="189">
        <v>20</v>
      </c>
      <c r="I353" s="190"/>
      <c r="J353" s="190"/>
      <c r="M353" s="186"/>
      <c r="N353" s="191"/>
      <c r="O353" s="192"/>
      <c r="P353" s="192"/>
      <c r="Q353" s="192"/>
      <c r="R353" s="192"/>
      <c r="S353" s="192"/>
      <c r="T353" s="192"/>
      <c r="U353" s="192"/>
      <c r="V353" s="192"/>
      <c r="W353" s="192"/>
      <c r="X353" s="193"/>
      <c r="AT353" s="187" t="s">
        <v>145</v>
      </c>
      <c r="AU353" s="187" t="s">
        <v>86</v>
      </c>
      <c r="AV353" s="13" t="s">
        <v>88</v>
      </c>
      <c r="AW353" s="13" t="s">
        <v>4</v>
      </c>
      <c r="AX353" s="13" t="s">
        <v>78</v>
      </c>
      <c r="AY353" s="187" t="s">
        <v>137</v>
      </c>
    </row>
    <row r="354" spans="1:65" s="14" customFormat="1">
      <c r="B354" s="194"/>
      <c r="D354" s="175" t="s">
        <v>145</v>
      </c>
      <c r="E354" s="195" t="s">
        <v>1</v>
      </c>
      <c r="F354" s="196" t="s">
        <v>148</v>
      </c>
      <c r="H354" s="197">
        <v>20</v>
      </c>
      <c r="I354" s="198"/>
      <c r="J354" s="198"/>
      <c r="M354" s="194"/>
      <c r="N354" s="199"/>
      <c r="O354" s="200"/>
      <c r="P354" s="200"/>
      <c r="Q354" s="200"/>
      <c r="R354" s="200"/>
      <c r="S354" s="200"/>
      <c r="T354" s="200"/>
      <c r="U354" s="200"/>
      <c r="V354" s="200"/>
      <c r="W354" s="200"/>
      <c r="X354" s="201"/>
      <c r="AT354" s="195" t="s">
        <v>145</v>
      </c>
      <c r="AU354" s="195" t="s">
        <v>86</v>
      </c>
      <c r="AV354" s="14" t="s">
        <v>142</v>
      </c>
      <c r="AW354" s="14" t="s">
        <v>4</v>
      </c>
      <c r="AX354" s="14" t="s">
        <v>86</v>
      </c>
      <c r="AY354" s="195" t="s">
        <v>137</v>
      </c>
    </row>
    <row r="355" spans="1:65" s="2" customFormat="1" ht="24" customHeight="1">
      <c r="A355" s="31"/>
      <c r="B355" s="159"/>
      <c r="C355" s="160" t="s">
        <v>216</v>
      </c>
      <c r="D355" s="160" t="s">
        <v>138</v>
      </c>
      <c r="E355" s="161" t="s">
        <v>464</v>
      </c>
      <c r="F355" s="162" t="s">
        <v>335</v>
      </c>
      <c r="G355" s="163" t="s">
        <v>162</v>
      </c>
      <c r="H355" s="164">
        <v>650</v>
      </c>
      <c r="I355" s="165"/>
      <c r="J355" s="165"/>
      <c r="K355" s="166">
        <f>ROUND(P355*H355,2)</f>
        <v>0</v>
      </c>
      <c r="L355" s="167"/>
      <c r="M355" s="32"/>
      <c r="N355" s="168" t="s">
        <v>1</v>
      </c>
      <c r="O355" s="169" t="s">
        <v>41</v>
      </c>
      <c r="P355" s="170">
        <f>I355+J355</f>
        <v>0</v>
      </c>
      <c r="Q355" s="170">
        <f>ROUND(I355*H355,2)</f>
        <v>0</v>
      </c>
      <c r="R355" s="170">
        <f>ROUND(J355*H355,2)</f>
        <v>0</v>
      </c>
      <c r="S355" s="56"/>
      <c r="T355" s="171">
        <f>S355*H355</f>
        <v>0</v>
      </c>
      <c r="U355" s="171">
        <v>0</v>
      </c>
      <c r="V355" s="171">
        <f>U355*H355</f>
        <v>0</v>
      </c>
      <c r="W355" s="171">
        <v>0</v>
      </c>
      <c r="X355" s="172">
        <f>W355*H355</f>
        <v>0</v>
      </c>
      <c r="Y355" s="31"/>
      <c r="Z355" s="31"/>
      <c r="AA355" s="31"/>
      <c r="AB355" s="31"/>
      <c r="AC355" s="31"/>
      <c r="AD355" s="31"/>
      <c r="AE355" s="31"/>
      <c r="AR355" s="173" t="s">
        <v>142</v>
      </c>
      <c r="AT355" s="173" t="s">
        <v>138</v>
      </c>
      <c r="AU355" s="173" t="s">
        <v>86</v>
      </c>
      <c r="AY355" s="17" t="s">
        <v>137</v>
      </c>
      <c r="BE355" s="174">
        <f>IF(O355="základní",K355,0)</f>
        <v>0</v>
      </c>
      <c r="BF355" s="174">
        <f>IF(O355="snížená",K355,0)</f>
        <v>0</v>
      </c>
      <c r="BG355" s="174">
        <f>IF(O355="zákl. přenesená",K355,0)</f>
        <v>0</v>
      </c>
      <c r="BH355" s="174">
        <f>IF(O355="sníž. přenesená",K355,0)</f>
        <v>0</v>
      </c>
      <c r="BI355" s="174">
        <f>IF(O355="nulová",K355,0)</f>
        <v>0</v>
      </c>
      <c r="BJ355" s="17" t="s">
        <v>86</v>
      </c>
      <c r="BK355" s="174">
        <f>ROUND(P355*H355,2)</f>
        <v>0</v>
      </c>
      <c r="BL355" s="17" t="s">
        <v>142</v>
      </c>
      <c r="BM355" s="173" t="s">
        <v>336</v>
      </c>
    </row>
    <row r="356" spans="1:65" s="2" customFormat="1" ht="19.5">
      <c r="A356" s="31"/>
      <c r="B356" s="32"/>
      <c r="C356" s="31"/>
      <c r="D356" s="175" t="s">
        <v>144</v>
      </c>
      <c r="E356" s="31"/>
      <c r="F356" s="176" t="s">
        <v>335</v>
      </c>
      <c r="G356" s="31"/>
      <c r="H356" s="31"/>
      <c r="I356" s="95"/>
      <c r="J356" s="95"/>
      <c r="K356" s="31"/>
      <c r="L356" s="31"/>
      <c r="M356" s="32"/>
      <c r="N356" s="177"/>
      <c r="O356" s="178"/>
      <c r="P356" s="56"/>
      <c r="Q356" s="56"/>
      <c r="R356" s="56"/>
      <c r="S356" s="56"/>
      <c r="T356" s="56"/>
      <c r="U356" s="56"/>
      <c r="V356" s="56"/>
      <c r="W356" s="56"/>
      <c r="X356" s="57"/>
      <c r="Y356" s="31"/>
      <c r="Z356" s="31"/>
      <c r="AA356" s="31"/>
      <c r="AB356" s="31"/>
      <c r="AC356" s="31"/>
      <c r="AD356" s="31"/>
      <c r="AE356" s="31"/>
      <c r="AT356" s="17" t="s">
        <v>144</v>
      </c>
      <c r="AU356" s="17" t="s">
        <v>86</v>
      </c>
    </row>
    <row r="357" spans="1:65" s="12" customFormat="1" ht="33.75">
      <c r="B357" s="179"/>
      <c r="D357" s="175" t="s">
        <v>145</v>
      </c>
      <c r="E357" s="180" t="s">
        <v>1</v>
      </c>
      <c r="F357" s="181" t="s">
        <v>337</v>
      </c>
      <c r="H357" s="180" t="s">
        <v>1</v>
      </c>
      <c r="I357" s="182"/>
      <c r="J357" s="182"/>
      <c r="M357" s="179"/>
      <c r="N357" s="183"/>
      <c r="O357" s="184"/>
      <c r="P357" s="184"/>
      <c r="Q357" s="184"/>
      <c r="R357" s="184"/>
      <c r="S357" s="184"/>
      <c r="T357" s="184"/>
      <c r="U357" s="184"/>
      <c r="V357" s="184"/>
      <c r="W357" s="184"/>
      <c r="X357" s="185"/>
      <c r="AT357" s="180" t="s">
        <v>145</v>
      </c>
      <c r="AU357" s="180" t="s">
        <v>86</v>
      </c>
      <c r="AV357" s="12" t="s">
        <v>86</v>
      </c>
      <c r="AW357" s="12" t="s">
        <v>4</v>
      </c>
      <c r="AX357" s="12" t="s">
        <v>78</v>
      </c>
      <c r="AY357" s="180" t="s">
        <v>137</v>
      </c>
    </row>
    <row r="358" spans="1:65" s="13" customFormat="1">
      <c r="B358" s="186"/>
      <c r="D358" s="175" t="s">
        <v>145</v>
      </c>
      <c r="E358" s="187" t="s">
        <v>1</v>
      </c>
      <c r="F358" s="188" t="s">
        <v>338</v>
      </c>
      <c r="H358" s="189">
        <v>650</v>
      </c>
      <c r="I358" s="190"/>
      <c r="J358" s="190"/>
      <c r="M358" s="186"/>
      <c r="N358" s="191"/>
      <c r="O358" s="192"/>
      <c r="P358" s="192"/>
      <c r="Q358" s="192"/>
      <c r="R358" s="192"/>
      <c r="S358" s="192"/>
      <c r="T358" s="192"/>
      <c r="U358" s="192"/>
      <c r="V358" s="192"/>
      <c r="W358" s="192"/>
      <c r="X358" s="193"/>
      <c r="AT358" s="187" t="s">
        <v>145</v>
      </c>
      <c r="AU358" s="187" t="s">
        <v>86</v>
      </c>
      <c r="AV358" s="13" t="s">
        <v>88</v>
      </c>
      <c r="AW358" s="13" t="s">
        <v>4</v>
      </c>
      <c r="AX358" s="13" t="s">
        <v>78</v>
      </c>
      <c r="AY358" s="187" t="s">
        <v>137</v>
      </c>
    </row>
    <row r="359" spans="1:65" s="14" customFormat="1">
      <c r="B359" s="194"/>
      <c r="D359" s="175" t="s">
        <v>145</v>
      </c>
      <c r="E359" s="195" t="s">
        <v>1</v>
      </c>
      <c r="F359" s="196" t="s">
        <v>148</v>
      </c>
      <c r="H359" s="197">
        <v>650</v>
      </c>
      <c r="I359" s="198"/>
      <c r="J359" s="198"/>
      <c r="M359" s="194"/>
      <c r="N359" s="199"/>
      <c r="O359" s="200"/>
      <c r="P359" s="200"/>
      <c r="Q359" s="200"/>
      <c r="R359" s="200"/>
      <c r="S359" s="200"/>
      <c r="T359" s="200"/>
      <c r="U359" s="200"/>
      <c r="V359" s="200"/>
      <c r="W359" s="200"/>
      <c r="X359" s="201"/>
      <c r="AT359" s="195" t="s">
        <v>145</v>
      </c>
      <c r="AU359" s="195" t="s">
        <v>86</v>
      </c>
      <c r="AV359" s="14" t="s">
        <v>142</v>
      </c>
      <c r="AW359" s="14" t="s">
        <v>4</v>
      </c>
      <c r="AX359" s="14" t="s">
        <v>86</v>
      </c>
      <c r="AY359" s="195" t="s">
        <v>137</v>
      </c>
    </row>
    <row r="360" spans="1:65" s="2" customFormat="1" ht="24" customHeight="1">
      <c r="A360" s="31"/>
      <c r="B360" s="159"/>
      <c r="C360" s="160" t="s">
        <v>345</v>
      </c>
      <c r="D360" s="160" t="s">
        <v>138</v>
      </c>
      <c r="E360" s="161" t="s">
        <v>465</v>
      </c>
      <c r="F360" s="162" t="s">
        <v>466</v>
      </c>
      <c r="G360" s="163" t="s">
        <v>141</v>
      </c>
      <c r="H360" s="164">
        <v>1</v>
      </c>
      <c r="I360" s="165"/>
      <c r="J360" s="165"/>
      <c r="K360" s="166">
        <f>ROUND(P360*H360,2)</f>
        <v>0</v>
      </c>
      <c r="L360" s="167"/>
      <c r="M360" s="32"/>
      <c r="N360" s="168" t="s">
        <v>1</v>
      </c>
      <c r="O360" s="169" t="s">
        <v>41</v>
      </c>
      <c r="P360" s="170">
        <f>I360+J360</f>
        <v>0</v>
      </c>
      <c r="Q360" s="170">
        <f>ROUND(I360*H360,2)</f>
        <v>0</v>
      </c>
      <c r="R360" s="170">
        <f>ROUND(J360*H360,2)</f>
        <v>0</v>
      </c>
      <c r="S360" s="56"/>
      <c r="T360" s="171">
        <f>S360*H360</f>
        <v>0</v>
      </c>
      <c r="U360" s="171">
        <v>0</v>
      </c>
      <c r="V360" s="171">
        <f>U360*H360</f>
        <v>0</v>
      </c>
      <c r="W360" s="171">
        <v>0</v>
      </c>
      <c r="X360" s="172">
        <f>W360*H360</f>
        <v>0</v>
      </c>
      <c r="Y360" s="31"/>
      <c r="Z360" s="31"/>
      <c r="AA360" s="31"/>
      <c r="AB360" s="31"/>
      <c r="AC360" s="31"/>
      <c r="AD360" s="31"/>
      <c r="AE360" s="31"/>
      <c r="AR360" s="173" t="s">
        <v>142</v>
      </c>
      <c r="AT360" s="173" t="s">
        <v>138</v>
      </c>
      <c r="AU360" s="173" t="s">
        <v>86</v>
      </c>
      <c r="AY360" s="17" t="s">
        <v>137</v>
      </c>
      <c r="BE360" s="174">
        <f>IF(O360="základní",K360,0)</f>
        <v>0</v>
      </c>
      <c r="BF360" s="174">
        <f>IF(O360="snížená",K360,0)</f>
        <v>0</v>
      </c>
      <c r="BG360" s="174">
        <f>IF(O360="zákl. přenesená",K360,0)</f>
        <v>0</v>
      </c>
      <c r="BH360" s="174">
        <f>IF(O360="sníž. přenesená",K360,0)</f>
        <v>0</v>
      </c>
      <c r="BI360" s="174">
        <f>IF(O360="nulová",K360,0)</f>
        <v>0</v>
      </c>
      <c r="BJ360" s="17" t="s">
        <v>86</v>
      </c>
      <c r="BK360" s="174">
        <f>ROUND(P360*H360,2)</f>
        <v>0</v>
      </c>
      <c r="BL360" s="17" t="s">
        <v>142</v>
      </c>
      <c r="BM360" s="173" t="s">
        <v>467</v>
      </c>
    </row>
    <row r="361" spans="1:65" s="2" customFormat="1">
      <c r="A361" s="31"/>
      <c r="B361" s="32"/>
      <c r="C361" s="31"/>
      <c r="D361" s="175" t="s">
        <v>144</v>
      </c>
      <c r="E361" s="31"/>
      <c r="F361" s="176" t="s">
        <v>466</v>
      </c>
      <c r="G361" s="31"/>
      <c r="H361" s="31"/>
      <c r="I361" s="95"/>
      <c r="J361" s="95"/>
      <c r="K361" s="31"/>
      <c r="L361" s="31"/>
      <c r="M361" s="32"/>
      <c r="N361" s="177"/>
      <c r="O361" s="178"/>
      <c r="P361" s="56"/>
      <c r="Q361" s="56"/>
      <c r="R361" s="56"/>
      <c r="S361" s="56"/>
      <c r="T361" s="56"/>
      <c r="U361" s="56"/>
      <c r="V361" s="56"/>
      <c r="W361" s="56"/>
      <c r="X361" s="57"/>
      <c r="Y361" s="31"/>
      <c r="Z361" s="31"/>
      <c r="AA361" s="31"/>
      <c r="AB361" s="31"/>
      <c r="AC361" s="31"/>
      <c r="AD361" s="31"/>
      <c r="AE361" s="31"/>
      <c r="AT361" s="17" t="s">
        <v>144</v>
      </c>
      <c r="AU361" s="17" t="s">
        <v>86</v>
      </c>
    </row>
    <row r="362" spans="1:65" s="12" customFormat="1">
      <c r="B362" s="179"/>
      <c r="D362" s="175" t="s">
        <v>145</v>
      </c>
      <c r="E362" s="180" t="s">
        <v>1</v>
      </c>
      <c r="F362" s="181" t="s">
        <v>468</v>
      </c>
      <c r="H362" s="180" t="s">
        <v>1</v>
      </c>
      <c r="I362" s="182"/>
      <c r="J362" s="182"/>
      <c r="M362" s="179"/>
      <c r="N362" s="183"/>
      <c r="O362" s="184"/>
      <c r="P362" s="184"/>
      <c r="Q362" s="184"/>
      <c r="R362" s="184"/>
      <c r="S362" s="184"/>
      <c r="T362" s="184"/>
      <c r="U362" s="184"/>
      <c r="V362" s="184"/>
      <c r="W362" s="184"/>
      <c r="X362" s="185"/>
      <c r="AT362" s="180" t="s">
        <v>145</v>
      </c>
      <c r="AU362" s="180" t="s">
        <v>86</v>
      </c>
      <c r="AV362" s="12" t="s">
        <v>86</v>
      </c>
      <c r="AW362" s="12" t="s">
        <v>4</v>
      </c>
      <c r="AX362" s="12" t="s">
        <v>78</v>
      </c>
      <c r="AY362" s="180" t="s">
        <v>137</v>
      </c>
    </row>
    <row r="363" spans="1:65" s="13" customFormat="1">
      <c r="B363" s="186"/>
      <c r="D363" s="175" t="s">
        <v>145</v>
      </c>
      <c r="E363" s="187" t="s">
        <v>1</v>
      </c>
      <c r="F363" s="188" t="s">
        <v>86</v>
      </c>
      <c r="H363" s="189">
        <v>1</v>
      </c>
      <c r="I363" s="190"/>
      <c r="J363" s="190"/>
      <c r="M363" s="186"/>
      <c r="N363" s="191"/>
      <c r="O363" s="192"/>
      <c r="P363" s="192"/>
      <c r="Q363" s="192"/>
      <c r="R363" s="192"/>
      <c r="S363" s="192"/>
      <c r="T363" s="192"/>
      <c r="U363" s="192"/>
      <c r="V363" s="192"/>
      <c r="W363" s="192"/>
      <c r="X363" s="193"/>
      <c r="AT363" s="187" t="s">
        <v>145</v>
      </c>
      <c r="AU363" s="187" t="s">
        <v>86</v>
      </c>
      <c r="AV363" s="13" t="s">
        <v>88</v>
      </c>
      <c r="AW363" s="13" t="s">
        <v>4</v>
      </c>
      <c r="AX363" s="13" t="s">
        <v>78</v>
      </c>
      <c r="AY363" s="187" t="s">
        <v>137</v>
      </c>
    </row>
    <row r="364" spans="1:65" s="14" customFormat="1">
      <c r="B364" s="194"/>
      <c r="D364" s="175" t="s">
        <v>145</v>
      </c>
      <c r="E364" s="195" t="s">
        <v>1</v>
      </c>
      <c r="F364" s="196" t="s">
        <v>148</v>
      </c>
      <c r="H364" s="197">
        <v>1</v>
      </c>
      <c r="I364" s="198"/>
      <c r="J364" s="198"/>
      <c r="M364" s="194"/>
      <c r="N364" s="199"/>
      <c r="O364" s="200"/>
      <c r="P364" s="200"/>
      <c r="Q364" s="200"/>
      <c r="R364" s="200"/>
      <c r="S364" s="200"/>
      <c r="T364" s="200"/>
      <c r="U364" s="200"/>
      <c r="V364" s="200"/>
      <c r="W364" s="200"/>
      <c r="X364" s="201"/>
      <c r="AT364" s="195" t="s">
        <v>145</v>
      </c>
      <c r="AU364" s="195" t="s">
        <v>86</v>
      </c>
      <c r="AV364" s="14" t="s">
        <v>142</v>
      </c>
      <c r="AW364" s="14" t="s">
        <v>4</v>
      </c>
      <c r="AX364" s="14" t="s">
        <v>86</v>
      </c>
      <c r="AY364" s="195" t="s">
        <v>137</v>
      </c>
    </row>
    <row r="365" spans="1:65" s="11" customFormat="1" ht="25.9" customHeight="1">
      <c r="B365" s="147"/>
      <c r="D365" s="148" t="s">
        <v>77</v>
      </c>
      <c r="E365" s="149" t="s">
        <v>343</v>
      </c>
      <c r="F365" s="149" t="s">
        <v>344</v>
      </c>
      <c r="I365" s="150"/>
      <c r="J365" s="150"/>
      <c r="K365" s="151">
        <f>BK365</f>
        <v>0</v>
      </c>
      <c r="M365" s="147"/>
      <c r="N365" s="152"/>
      <c r="O365" s="153"/>
      <c r="P365" s="153"/>
      <c r="Q365" s="154">
        <f>SUM(Q366:Q396)</f>
        <v>0</v>
      </c>
      <c r="R365" s="154">
        <f>SUM(R366:R396)</f>
        <v>0</v>
      </c>
      <c r="S365" s="153"/>
      <c r="T365" s="155">
        <f>SUM(T366:T396)</f>
        <v>0</v>
      </c>
      <c r="U365" s="153"/>
      <c r="V365" s="155">
        <f>SUM(V366:V396)</f>
        <v>0</v>
      </c>
      <c r="W365" s="153"/>
      <c r="X365" s="156">
        <f>SUM(X366:X396)</f>
        <v>0</v>
      </c>
      <c r="AR365" s="148" t="s">
        <v>86</v>
      </c>
      <c r="AT365" s="157" t="s">
        <v>77</v>
      </c>
      <c r="AU365" s="157" t="s">
        <v>78</v>
      </c>
      <c r="AY365" s="148" t="s">
        <v>137</v>
      </c>
      <c r="BK365" s="158">
        <f>SUM(BK366:BK396)</f>
        <v>0</v>
      </c>
    </row>
    <row r="366" spans="1:65" s="2" customFormat="1" ht="16.5" customHeight="1">
      <c r="A366" s="31"/>
      <c r="B366" s="159"/>
      <c r="C366" s="160" t="s">
        <v>220</v>
      </c>
      <c r="D366" s="160" t="s">
        <v>138</v>
      </c>
      <c r="E366" s="161" t="s">
        <v>469</v>
      </c>
      <c r="F366" s="162" t="s">
        <v>347</v>
      </c>
      <c r="G366" s="163" t="s">
        <v>162</v>
      </c>
      <c r="H366" s="164">
        <v>185</v>
      </c>
      <c r="I366" s="165"/>
      <c r="J366" s="165"/>
      <c r="K366" s="166">
        <f>ROUND(P366*H366,2)</f>
        <v>0</v>
      </c>
      <c r="L366" s="167"/>
      <c r="M366" s="32"/>
      <c r="N366" s="168" t="s">
        <v>1</v>
      </c>
      <c r="O366" s="169" t="s">
        <v>41</v>
      </c>
      <c r="P366" s="170">
        <f>I366+J366</f>
        <v>0</v>
      </c>
      <c r="Q366" s="170">
        <f>ROUND(I366*H366,2)</f>
        <v>0</v>
      </c>
      <c r="R366" s="170">
        <f>ROUND(J366*H366,2)</f>
        <v>0</v>
      </c>
      <c r="S366" s="56"/>
      <c r="T366" s="171">
        <f>S366*H366</f>
        <v>0</v>
      </c>
      <c r="U366" s="171">
        <v>0</v>
      </c>
      <c r="V366" s="171">
        <f>U366*H366</f>
        <v>0</v>
      </c>
      <c r="W366" s="171">
        <v>0</v>
      </c>
      <c r="X366" s="172">
        <f>W366*H366</f>
        <v>0</v>
      </c>
      <c r="Y366" s="31"/>
      <c r="Z366" s="31"/>
      <c r="AA366" s="31"/>
      <c r="AB366" s="31"/>
      <c r="AC366" s="31"/>
      <c r="AD366" s="31"/>
      <c r="AE366" s="31"/>
      <c r="AR366" s="173" t="s">
        <v>142</v>
      </c>
      <c r="AT366" s="173" t="s">
        <v>138</v>
      </c>
      <c r="AU366" s="173" t="s">
        <v>86</v>
      </c>
      <c r="AY366" s="17" t="s">
        <v>137</v>
      </c>
      <c r="BE366" s="174">
        <f>IF(O366="základní",K366,0)</f>
        <v>0</v>
      </c>
      <c r="BF366" s="174">
        <f>IF(O366="snížená",K366,0)</f>
        <v>0</v>
      </c>
      <c r="BG366" s="174">
        <f>IF(O366="zákl. přenesená",K366,0)</f>
        <v>0</v>
      </c>
      <c r="BH366" s="174">
        <f>IF(O366="sníž. přenesená",K366,0)</f>
        <v>0</v>
      </c>
      <c r="BI366" s="174">
        <f>IF(O366="nulová",K366,0)</f>
        <v>0</v>
      </c>
      <c r="BJ366" s="17" t="s">
        <v>86</v>
      </c>
      <c r="BK366" s="174">
        <f>ROUND(P366*H366,2)</f>
        <v>0</v>
      </c>
      <c r="BL366" s="17" t="s">
        <v>142</v>
      </c>
      <c r="BM366" s="173" t="s">
        <v>470</v>
      </c>
    </row>
    <row r="367" spans="1:65" s="2" customFormat="1">
      <c r="A367" s="31"/>
      <c r="B367" s="32"/>
      <c r="C367" s="31"/>
      <c r="D367" s="175" t="s">
        <v>144</v>
      </c>
      <c r="E367" s="31"/>
      <c r="F367" s="176" t="s">
        <v>347</v>
      </c>
      <c r="G367" s="31"/>
      <c r="H367" s="31"/>
      <c r="I367" s="95"/>
      <c r="J367" s="95"/>
      <c r="K367" s="31"/>
      <c r="L367" s="31"/>
      <c r="M367" s="32"/>
      <c r="N367" s="177"/>
      <c r="O367" s="178"/>
      <c r="P367" s="56"/>
      <c r="Q367" s="56"/>
      <c r="R367" s="56"/>
      <c r="S367" s="56"/>
      <c r="T367" s="56"/>
      <c r="U367" s="56"/>
      <c r="V367" s="56"/>
      <c r="W367" s="56"/>
      <c r="X367" s="57"/>
      <c r="Y367" s="31"/>
      <c r="Z367" s="31"/>
      <c r="AA367" s="31"/>
      <c r="AB367" s="31"/>
      <c r="AC367" s="31"/>
      <c r="AD367" s="31"/>
      <c r="AE367" s="31"/>
      <c r="AT367" s="17" t="s">
        <v>144</v>
      </c>
      <c r="AU367" s="17" t="s">
        <v>86</v>
      </c>
    </row>
    <row r="368" spans="1:65" s="12" customFormat="1">
      <c r="B368" s="179"/>
      <c r="D368" s="175" t="s">
        <v>145</v>
      </c>
      <c r="E368" s="180" t="s">
        <v>1</v>
      </c>
      <c r="F368" s="181" t="s">
        <v>146</v>
      </c>
      <c r="H368" s="180" t="s">
        <v>1</v>
      </c>
      <c r="I368" s="182"/>
      <c r="J368" s="182"/>
      <c r="M368" s="179"/>
      <c r="N368" s="183"/>
      <c r="O368" s="184"/>
      <c r="P368" s="184"/>
      <c r="Q368" s="184"/>
      <c r="R368" s="184"/>
      <c r="S368" s="184"/>
      <c r="T368" s="184"/>
      <c r="U368" s="184"/>
      <c r="V368" s="184"/>
      <c r="W368" s="184"/>
      <c r="X368" s="185"/>
      <c r="AT368" s="180" t="s">
        <v>145</v>
      </c>
      <c r="AU368" s="180" t="s">
        <v>86</v>
      </c>
      <c r="AV368" s="12" t="s">
        <v>86</v>
      </c>
      <c r="AW368" s="12" t="s">
        <v>4</v>
      </c>
      <c r="AX368" s="12" t="s">
        <v>78</v>
      </c>
      <c r="AY368" s="180" t="s">
        <v>137</v>
      </c>
    </row>
    <row r="369" spans="1:65" s="13" customFormat="1">
      <c r="B369" s="186"/>
      <c r="D369" s="175" t="s">
        <v>145</v>
      </c>
      <c r="E369" s="187" t="s">
        <v>1</v>
      </c>
      <c r="F369" s="188" t="s">
        <v>350</v>
      </c>
      <c r="H369" s="189">
        <v>185</v>
      </c>
      <c r="I369" s="190"/>
      <c r="J369" s="190"/>
      <c r="M369" s="186"/>
      <c r="N369" s="191"/>
      <c r="O369" s="192"/>
      <c r="P369" s="192"/>
      <c r="Q369" s="192"/>
      <c r="R369" s="192"/>
      <c r="S369" s="192"/>
      <c r="T369" s="192"/>
      <c r="U369" s="192"/>
      <c r="V369" s="192"/>
      <c r="W369" s="192"/>
      <c r="X369" s="193"/>
      <c r="AT369" s="187" t="s">
        <v>145</v>
      </c>
      <c r="AU369" s="187" t="s">
        <v>86</v>
      </c>
      <c r="AV369" s="13" t="s">
        <v>88</v>
      </c>
      <c r="AW369" s="13" t="s">
        <v>4</v>
      </c>
      <c r="AX369" s="13" t="s">
        <v>78</v>
      </c>
      <c r="AY369" s="187" t="s">
        <v>137</v>
      </c>
    </row>
    <row r="370" spans="1:65" s="14" customFormat="1">
      <c r="B370" s="194"/>
      <c r="D370" s="175" t="s">
        <v>145</v>
      </c>
      <c r="E370" s="195" t="s">
        <v>1</v>
      </c>
      <c r="F370" s="196" t="s">
        <v>148</v>
      </c>
      <c r="H370" s="197">
        <v>185</v>
      </c>
      <c r="I370" s="198"/>
      <c r="J370" s="198"/>
      <c r="M370" s="194"/>
      <c r="N370" s="199"/>
      <c r="O370" s="200"/>
      <c r="P370" s="200"/>
      <c r="Q370" s="200"/>
      <c r="R370" s="200"/>
      <c r="S370" s="200"/>
      <c r="T370" s="200"/>
      <c r="U370" s="200"/>
      <c r="V370" s="200"/>
      <c r="W370" s="200"/>
      <c r="X370" s="201"/>
      <c r="AT370" s="195" t="s">
        <v>145</v>
      </c>
      <c r="AU370" s="195" t="s">
        <v>86</v>
      </c>
      <c r="AV370" s="14" t="s">
        <v>142</v>
      </c>
      <c r="AW370" s="14" t="s">
        <v>4</v>
      </c>
      <c r="AX370" s="14" t="s">
        <v>86</v>
      </c>
      <c r="AY370" s="195" t="s">
        <v>137</v>
      </c>
    </row>
    <row r="371" spans="1:65" s="2" customFormat="1" ht="16.5" customHeight="1">
      <c r="A371" s="31"/>
      <c r="B371" s="159"/>
      <c r="C371" s="160" t="s">
        <v>356</v>
      </c>
      <c r="D371" s="160" t="s">
        <v>138</v>
      </c>
      <c r="E371" s="161" t="s">
        <v>471</v>
      </c>
      <c r="F371" s="162" t="s">
        <v>352</v>
      </c>
      <c r="G371" s="163" t="s">
        <v>162</v>
      </c>
      <c r="H371" s="164">
        <v>144</v>
      </c>
      <c r="I371" s="165"/>
      <c r="J371" s="165"/>
      <c r="K371" s="166">
        <f>ROUND(P371*H371,2)</f>
        <v>0</v>
      </c>
      <c r="L371" s="167"/>
      <c r="M371" s="32"/>
      <c r="N371" s="168" t="s">
        <v>1</v>
      </c>
      <c r="O371" s="169" t="s">
        <v>41</v>
      </c>
      <c r="P371" s="170">
        <f>I371+J371</f>
        <v>0</v>
      </c>
      <c r="Q371" s="170">
        <f>ROUND(I371*H371,2)</f>
        <v>0</v>
      </c>
      <c r="R371" s="170">
        <f>ROUND(J371*H371,2)</f>
        <v>0</v>
      </c>
      <c r="S371" s="56"/>
      <c r="T371" s="171">
        <f>S371*H371</f>
        <v>0</v>
      </c>
      <c r="U371" s="171">
        <v>0</v>
      </c>
      <c r="V371" s="171">
        <f>U371*H371</f>
        <v>0</v>
      </c>
      <c r="W371" s="171">
        <v>0</v>
      </c>
      <c r="X371" s="172">
        <f>W371*H371</f>
        <v>0</v>
      </c>
      <c r="Y371" s="31"/>
      <c r="Z371" s="31"/>
      <c r="AA371" s="31"/>
      <c r="AB371" s="31"/>
      <c r="AC371" s="31"/>
      <c r="AD371" s="31"/>
      <c r="AE371" s="31"/>
      <c r="AR371" s="173" t="s">
        <v>142</v>
      </c>
      <c r="AT371" s="173" t="s">
        <v>138</v>
      </c>
      <c r="AU371" s="173" t="s">
        <v>86</v>
      </c>
      <c r="AY371" s="17" t="s">
        <v>137</v>
      </c>
      <c r="BE371" s="174">
        <f>IF(O371="základní",K371,0)</f>
        <v>0</v>
      </c>
      <c r="BF371" s="174">
        <f>IF(O371="snížená",K371,0)</f>
        <v>0</v>
      </c>
      <c r="BG371" s="174">
        <f>IF(O371="zákl. přenesená",K371,0)</f>
        <v>0</v>
      </c>
      <c r="BH371" s="174">
        <f>IF(O371="sníž. přenesená",K371,0)</f>
        <v>0</v>
      </c>
      <c r="BI371" s="174">
        <f>IF(O371="nulová",K371,0)</f>
        <v>0</v>
      </c>
      <c r="BJ371" s="17" t="s">
        <v>86</v>
      </c>
      <c r="BK371" s="174">
        <f>ROUND(P371*H371,2)</f>
        <v>0</v>
      </c>
      <c r="BL371" s="17" t="s">
        <v>142</v>
      </c>
      <c r="BM371" s="173" t="s">
        <v>353</v>
      </c>
    </row>
    <row r="372" spans="1:65" s="2" customFormat="1">
      <c r="A372" s="31"/>
      <c r="B372" s="32"/>
      <c r="C372" s="31"/>
      <c r="D372" s="175" t="s">
        <v>144</v>
      </c>
      <c r="E372" s="31"/>
      <c r="F372" s="176" t="s">
        <v>352</v>
      </c>
      <c r="G372" s="31"/>
      <c r="H372" s="31"/>
      <c r="I372" s="95"/>
      <c r="J372" s="95"/>
      <c r="K372" s="31"/>
      <c r="L372" s="31"/>
      <c r="M372" s="32"/>
      <c r="N372" s="177"/>
      <c r="O372" s="178"/>
      <c r="P372" s="56"/>
      <c r="Q372" s="56"/>
      <c r="R372" s="56"/>
      <c r="S372" s="56"/>
      <c r="T372" s="56"/>
      <c r="U372" s="56"/>
      <c r="V372" s="56"/>
      <c r="W372" s="56"/>
      <c r="X372" s="57"/>
      <c r="Y372" s="31"/>
      <c r="Z372" s="31"/>
      <c r="AA372" s="31"/>
      <c r="AB372" s="31"/>
      <c r="AC372" s="31"/>
      <c r="AD372" s="31"/>
      <c r="AE372" s="31"/>
      <c r="AT372" s="17" t="s">
        <v>144</v>
      </c>
      <c r="AU372" s="17" t="s">
        <v>86</v>
      </c>
    </row>
    <row r="373" spans="1:65" s="12" customFormat="1">
      <c r="B373" s="179"/>
      <c r="D373" s="175" t="s">
        <v>145</v>
      </c>
      <c r="E373" s="180" t="s">
        <v>1</v>
      </c>
      <c r="F373" s="181" t="s">
        <v>146</v>
      </c>
      <c r="H373" s="180" t="s">
        <v>1</v>
      </c>
      <c r="I373" s="182"/>
      <c r="J373" s="182"/>
      <c r="M373" s="179"/>
      <c r="N373" s="183"/>
      <c r="O373" s="184"/>
      <c r="P373" s="184"/>
      <c r="Q373" s="184"/>
      <c r="R373" s="184"/>
      <c r="S373" s="184"/>
      <c r="T373" s="184"/>
      <c r="U373" s="184"/>
      <c r="V373" s="184"/>
      <c r="W373" s="184"/>
      <c r="X373" s="185"/>
      <c r="AT373" s="180" t="s">
        <v>145</v>
      </c>
      <c r="AU373" s="180" t="s">
        <v>86</v>
      </c>
      <c r="AV373" s="12" t="s">
        <v>86</v>
      </c>
      <c r="AW373" s="12" t="s">
        <v>4</v>
      </c>
      <c r="AX373" s="12" t="s">
        <v>78</v>
      </c>
      <c r="AY373" s="180" t="s">
        <v>137</v>
      </c>
    </row>
    <row r="374" spans="1:65" s="13" customFormat="1">
      <c r="B374" s="186"/>
      <c r="D374" s="175" t="s">
        <v>145</v>
      </c>
      <c r="E374" s="187" t="s">
        <v>1</v>
      </c>
      <c r="F374" s="188" t="s">
        <v>355</v>
      </c>
      <c r="H374" s="189">
        <v>144</v>
      </c>
      <c r="I374" s="190"/>
      <c r="J374" s="190"/>
      <c r="M374" s="186"/>
      <c r="N374" s="191"/>
      <c r="O374" s="192"/>
      <c r="P374" s="192"/>
      <c r="Q374" s="192"/>
      <c r="R374" s="192"/>
      <c r="S374" s="192"/>
      <c r="T374" s="192"/>
      <c r="U374" s="192"/>
      <c r="V374" s="192"/>
      <c r="W374" s="192"/>
      <c r="X374" s="193"/>
      <c r="AT374" s="187" t="s">
        <v>145</v>
      </c>
      <c r="AU374" s="187" t="s">
        <v>86</v>
      </c>
      <c r="AV374" s="13" t="s">
        <v>88</v>
      </c>
      <c r="AW374" s="13" t="s">
        <v>4</v>
      </c>
      <c r="AX374" s="13" t="s">
        <v>78</v>
      </c>
      <c r="AY374" s="187" t="s">
        <v>137</v>
      </c>
    </row>
    <row r="375" spans="1:65" s="14" customFormat="1">
      <c r="B375" s="194"/>
      <c r="D375" s="175" t="s">
        <v>145</v>
      </c>
      <c r="E375" s="195" t="s">
        <v>1</v>
      </c>
      <c r="F375" s="196" t="s">
        <v>148</v>
      </c>
      <c r="H375" s="197">
        <v>144</v>
      </c>
      <c r="I375" s="198"/>
      <c r="J375" s="198"/>
      <c r="M375" s="194"/>
      <c r="N375" s="199"/>
      <c r="O375" s="200"/>
      <c r="P375" s="200"/>
      <c r="Q375" s="200"/>
      <c r="R375" s="200"/>
      <c r="S375" s="200"/>
      <c r="T375" s="200"/>
      <c r="U375" s="200"/>
      <c r="V375" s="200"/>
      <c r="W375" s="200"/>
      <c r="X375" s="201"/>
      <c r="AT375" s="195" t="s">
        <v>145</v>
      </c>
      <c r="AU375" s="195" t="s">
        <v>86</v>
      </c>
      <c r="AV375" s="14" t="s">
        <v>142</v>
      </c>
      <c r="AW375" s="14" t="s">
        <v>4</v>
      </c>
      <c r="AX375" s="14" t="s">
        <v>86</v>
      </c>
      <c r="AY375" s="195" t="s">
        <v>137</v>
      </c>
    </row>
    <row r="376" spans="1:65" s="2" customFormat="1" ht="16.5" customHeight="1">
      <c r="A376" s="31"/>
      <c r="B376" s="159"/>
      <c r="C376" s="160" t="s">
        <v>224</v>
      </c>
      <c r="D376" s="160" t="s">
        <v>138</v>
      </c>
      <c r="E376" s="161" t="s">
        <v>472</v>
      </c>
      <c r="F376" s="162" t="s">
        <v>358</v>
      </c>
      <c r="G376" s="163" t="s">
        <v>162</v>
      </c>
      <c r="H376" s="164">
        <v>72</v>
      </c>
      <c r="I376" s="165"/>
      <c r="J376" s="165"/>
      <c r="K376" s="166">
        <f>ROUND(P376*H376,2)</f>
        <v>0</v>
      </c>
      <c r="L376" s="167"/>
      <c r="M376" s="32"/>
      <c r="N376" s="168" t="s">
        <v>1</v>
      </c>
      <c r="O376" s="169" t="s">
        <v>41</v>
      </c>
      <c r="P376" s="170">
        <f>I376+J376</f>
        <v>0</v>
      </c>
      <c r="Q376" s="170">
        <f>ROUND(I376*H376,2)</f>
        <v>0</v>
      </c>
      <c r="R376" s="170">
        <f>ROUND(J376*H376,2)</f>
        <v>0</v>
      </c>
      <c r="S376" s="56"/>
      <c r="T376" s="171">
        <f>S376*H376</f>
        <v>0</v>
      </c>
      <c r="U376" s="171">
        <v>0</v>
      </c>
      <c r="V376" s="171">
        <f>U376*H376</f>
        <v>0</v>
      </c>
      <c r="W376" s="171">
        <v>0</v>
      </c>
      <c r="X376" s="172">
        <f>W376*H376</f>
        <v>0</v>
      </c>
      <c r="Y376" s="31"/>
      <c r="Z376" s="31"/>
      <c r="AA376" s="31"/>
      <c r="AB376" s="31"/>
      <c r="AC376" s="31"/>
      <c r="AD376" s="31"/>
      <c r="AE376" s="31"/>
      <c r="AR376" s="173" t="s">
        <v>142</v>
      </c>
      <c r="AT376" s="173" t="s">
        <v>138</v>
      </c>
      <c r="AU376" s="173" t="s">
        <v>86</v>
      </c>
      <c r="AY376" s="17" t="s">
        <v>137</v>
      </c>
      <c r="BE376" s="174">
        <f>IF(O376="základní",K376,0)</f>
        <v>0</v>
      </c>
      <c r="BF376" s="174">
        <f>IF(O376="snížená",K376,0)</f>
        <v>0</v>
      </c>
      <c r="BG376" s="174">
        <f>IF(O376="zákl. přenesená",K376,0)</f>
        <v>0</v>
      </c>
      <c r="BH376" s="174">
        <f>IF(O376="sníž. přenesená",K376,0)</f>
        <v>0</v>
      </c>
      <c r="BI376" s="174">
        <f>IF(O376="nulová",K376,0)</f>
        <v>0</v>
      </c>
      <c r="BJ376" s="17" t="s">
        <v>86</v>
      </c>
      <c r="BK376" s="174">
        <f>ROUND(P376*H376,2)</f>
        <v>0</v>
      </c>
      <c r="BL376" s="17" t="s">
        <v>142</v>
      </c>
      <c r="BM376" s="173" t="s">
        <v>359</v>
      </c>
    </row>
    <row r="377" spans="1:65" s="2" customFormat="1">
      <c r="A377" s="31"/>
      <c r="B377" s="32"/>
      <c r="C377" s="31"/>
      <c r="D377" s="175" t="s">
        <v>144</v>
      </c>
      <c r="E377" s="31"/>
      <c r="F377" s="176" t="s">
        <v>358</v>
      </c>
      <c r="G377" s="31"/>
      <c r="H377" s="31"/>
      <c r="I377" s="95"/>
      <c r="J377" s="95"/>
      <c r="K377" s="31"/>
      <c r="L377" s="31"/>
      <c r="M377" s="32"/>
      <c r="N377" s="177"/>
      <c r="O377" s="178"/>
      <c r="P377" s="56"/>
      <c r="Q377" s="56"/>
      <c r="R377" s="56"/>
      <c r="S377" s="56"/>
      <c r="T377" s="56"/>
      <c r="U377" s="56"/>
      <c r="V377" s="56"/>
      <c r="W377" s="56"/>
      <c r="X377" s="57"/>
      <c r="Y377" s="31"/>
      <c r="Z377" s="31"/>
      <c r="AA377" s="31"/>
      <c r="AB377" s="31"/>
      <c r="AC377" s="31"/>
      <c r="AD377" s="31"/>
      <c r="AE377" s="31"/>
      <c r="AT377" s="17" t="s">
        <v>144</v>
      </c>
      <c r="AU377" s="17" t="s">
        <v>86</v>
      </c>
    </row>
    <row r="378" spans="1:65" s="12" customFormat="1">
      <c r="B378" s="179"/>
      <c r="D378" s="175" t="s">
        <v>145</v>
      </c>
      <c r="E378" s="180" t="s">
        <v>1</v>
      </c>
      <c r="F378" s="181" t="s">
        <v>146</v>
      </c>
      <c r="H378" s="180" t="s">
        <v>1</v>
      </c>
      <c r="I378" s="182"/>
      <c r="J378" s="182"/>
      <c r="M378" s="179"/>
      <c r="N378" s="183"/>
      <c r="O378" s="184"/>
      <c r="P378" s="184"/>
      <c r="Q378" s="184"/>
      <c r="R378" s="184"/>
      <c r="S378" s="184"/>
      <c r="T378" s="184"/>
      <c r="U378" s="184"/>
      <c r="V378" s="184"/>
      <c r="W378" s="184"/>
      <c r="X378" s="185"/>
      <c r="AT378" s="180" t="s">
        <v>145</v>
      </c>
      <c r="AU378" s="180" t="s">
        <v>86</v>
      </c>
      <c r="AV378" s="12" t="s">
        <v>86</v>
      </c>
      <c r="AW378" s="12" t="s">
        <v>4</v>
      </c>
      <c r="AX378" s="12" t="s">
        <v>78</v>
      </c>
      <c r="AY378" s="180" t="s">
        <v>137</v>
      </c>
    </row>
    <row r="379" spans="1:65" s="13" customFormat="1">
      <c r="B379" s="186"/>
      <c r="D379" s="175" t="s">
        <v>145</v>
      </c>
      <c r="E379" s="187" t="s">
        <v>1</v>
      </c>
      <c r="F379" s="188" t="s">
        <v>360</v>
      </c>
      <c r="H379" s="189">
        <v>72</v>
      </c>
      <c r="I379" s="190"/>
      <c r="J379" s="190"/>
      <c r="M379" s="186"/>
      <c r="N379" s="191"/>
      <c r="O379" s="192"/>
      <c r="P379" s="192"/>
      <c r="Q379" s="192"/>
      <c r="R379" s="192"/>
      <c r="S379" s="192"/>
      <c r="T379" s="192"/>
      <c r="U379" s="192"/>
      <c r="V379" s="192"/>
      <c r="W379" s="192"/>
      <c r="X379" s="193"/>
      <c r="AT379" s="187" t="s">
        <v>145</v>
      </c>
      <c r="AU379" s="187" t="s">
        <v>86</v>
      </c>
      <c r="AV379" s="13" t="s">
        <v>88</v>
      </c>
      <c r="AW379" s="13" t="s">
        <v>4</v>
      </c>
      <c r="AX379" s="13" t="s">
        <v>78</v>
      </c>
      <c r="AY379" s="187" t="s">
        <v>137</v>
      </c>
    </row>
    <row r="380" spans="1:65" s="14" customFormat="1">
      <c r="B380" s="194"/>
      <c r="D380" s="175" t="s">
        <v>145</v>
      </c>
      <c r="E380" s="195" t="s">
        <v>1</v>
      </c>
      <c r="F380" s="196" t="s">
        <v>148</v>
      </c>
      <c r="H380" s="197">
        <v>72</v>
      </c>
      <c r="I380" s="198"/>
      <c r="J380" s="198"/>
      <c r="M380" s="194"/>
      <c r="N380" s="199"/>
      <c r="O380" s="200"/>
      <c r="P380" s="200"/>
      <c r="Q380" s="200"/>
      <c r="R380" s="200"/>
      <c r="S380" s="200"/>
      <c r="T380" s="200"/>
      <c r="U380" s="200"/>
      <c r="V380" s="200"/>
      <c r="W380" s="200"/>
      <c r="X380" s="201"/>
      <c r="AT380" s="195" t="s">
        <v>145</v>
      </c>
      <c r="AU380" s="195" t="s">
        <v>86</v>
      </c>
      <c r="AV380" s="14" t="s">
        <v>142</v>
      </c>
      <c r="AW380" s="14" t="s">
        <v>4</v>
      </c>
      <c r="AX380" s="14" t="s">
        <v>86</v>
      </c>
      <c r="AY380" s="195" t="s">
        <v>137</v>
      </c>
    </row>
    <row r="381" spans="1:65" s="2" customFormat="1" ht="16.5" customHeight="1">
      <c r="A381" s="31"/>
      <c r="B381" s="159"/>
      <c r="C381" s="160" t="s">
        <v>366</v>
      </c>
      <c r="D381" s="160" t="s">
        <v>138</v>
      </c>
      <c r="E381" s="161" t="s">
        <v>473</v>
      </c>
      <c r="F381" s="162" t="s">
        <v>362</v>
      </c>
      <c r="G381" s="163" t="s">
        <v>162</v>
      </c>
      <c r="H381" s="164">
        <v>25</v>
      </c>
      <c r="I381" s="165"/>
      <c r="J381" s="165"/>
      <c r="K381" s="166">
        <f>ROUND(P381*H381,2)</f>
        <v>0</v>
      </c>
      <c r="L381" s="167"/>
      <c r="M381" s="32"/>
      <c r="N381" s="168" t="s">
        <v>1</v>
      </c>
      <c r="O381" s="169" t="s">
        <v>41</v>
      </c>
      <c r="P381" s="170">
        <f>I381+J381</f>
        <v>0</v>
      </c>
      <c r="Q381" s="170">
        <f>ROUND(I381*H381,2)</f>
        <v>0</v>
      </c>
      <c r="R381" s="170">
        <f>ROUND(J381*H381,2)</f>
        <v>0</v>
      </c>
      <c r="S381" s="56"/>
      <c r="T381" s="171">
        <f>S381*H381</f>
        <v>0</v>
      </c>
      <c r="U381" s="171">
        <v>0</v>
      </c>
      <c r="V381" s="171">
        <f>U381*H381</f>
        <v>0</v>
      </c>
      <c r="W381" s="171">
        <v>0</v>
      </c>
      <c r="X381" s="172">
        <f>W381*H381</f>
        <v>0</v>
      </c>
      <c r="Y381" s="31"/>
      <c r="Z381" s="31"/>
      <c r="AA381" s="31"/>
      <c r="AB381" s="31"/>
      <c r="AC381" s="31"/>
      <c r="AD381" s="31"/>
      <c r="AE381" s="31"/>
      <c r="AR381" s="173" t="s">
        <v>142</v>
      </c>
      <c r="AT381" s="173" t="s">
        <v>138</v>
      </c>
      <c r="AU381" s="173" t="s">
        <v>86</v>
      </c>
      <c r="AY381" s="17" t="s">
        <v>137</v>
      </c>
      <c r="BE381" s="174">
        <f>IF(O381="základní",K381,0)</f>
        <v>0</v>
      </c>
      <c r="BF381" s="174">
        <f>IF(O381="snížená",K381,0)</f>
        <v>0</v>
      </c>
      <c r="BG381" s="174">
        <f>IF(O381="zákl. přenesená",K381,0)</f>
        <v>0</v>
      </c>
      <c r="BH381" s="174">
        <f>IF(O381="sníž. přenesená",K381,0)</f>
        <v>0</v>
      </c>
      <c r="BI381" s="174">
        <f>IF(O381="nulová",K381,0)</f>
        <v>0</v>
      </c>
      <c r="BJ381" s="17" t="s">
        <v>86</v>
      </c>
      <c r="BK381" s="174">
        <f>ROUND(P381*H381,2)</f>
        <v>0</v>
      </c>
      <c r="BL381" s="17" t="s">
        <v>142</v>
      </c>
      <c r="BM381" s="173" t="s">
        <v>363</v>
      </c>
    </row>
    <row r="382" spans="1:65" s="2" customFormat="1">
      <c r="A382" s="31"/>
      <c r="B382" s="32"/>
      <c r="C382" s="31"/>
      <c r="D382" s="175" t="s">
        <v>144</v>
      </c>
      <c r="E382" s="31"/>
      <c r="F382" s="176" t="s">
        <v>362</v>
      </c>
      <c r="G382" s="31"/>
      <c r="H382" s="31"/>
      <c r="I382" s="95"/>
      <c r="J382" s="95"/>
      <c r="K382" s="31"/>
      <c r="L382" s="31"/>
      <c r="M382" s="32"/>
      <c r="N382" s="177"/>
      <c r="O382" s="178"/>
      <c r="P382" s="56"/>
      <c r="Q382" s="56"/>
      <c r="R382" s="56"/>
      <c r="S382" s="56"/>
      <c r="T382" s="56"/>
      <c r="U382" s="56"/>
      <c r="V382" s="56"/>
      <c r="W382" s="56"/>
      <c r="X382" s="57"/>
      <c r="Y382" s="31"/>
      <c r="Z382" s="31"/>
      <c r="AA382" s="31"/>
      <c r="AB382" s="31"/>
      <c r="AC382" s="31"/>
      <c r="AD382" s="31"/>
      <c r="AE382" s="31"/>
      <c r="AT382" s="17" t="s">
        <v>144</v>
      </c>
      <c r="AU382" s="17" t="s">
        <v>86</v>
      </c>
    </row>
    <row r="383" spans="1:65" s="12" customFormat="1" ht="22.5">
      <c r="B383" s="179"/>
      <c r="D383" s="175" t="s">
        <v>145</v>
      </c>
      <c r="E383" s="180" t="s">
        <v>1</v>
      </c>
      <c r="F383" s="181" t="s">
        <v>364</v>
      </c>
      <c r="H383" s="180" t="s">
        <v>1</v>
      </c>
      <c r="I383" s="182"/>
      <c r="J383" s="182"/>
      <c r="M383" s="179"/>
      <c r="N383" s="183"/>
      <c r="O383" s="184"/>
      <c r="P383" s="184"/>
      <c r="Q383" s="184"/>
      <c r="R383" s="184"/>
      <c r="S383" s="184"/>
      <c r="T383" s="184"/>
      <c r="U383" s="184"/>
      <c r="V383" s="184"/>
      <c r="W383" s="184"/>
      <c r="X383" s="185"/>
      <c r="AT383" s="180" t="s">
        <v>145</v>
      </c>
      <c r="AU383" s="180" t="s">
        <v>86</v>
      </c>
      <c r="AV383" s="12" t="s">
        <v>86</v>
      </c>
      <c r="AW383" s="12" t="s">
        <v>4</v>
      </c>
      <c r="AX383" s="12" t="s">
        <v>78</v>
      </c>
      <c r="AY383" s="180" t="s">
        <v>137</v>
      </c>
    </row>
    <row r="384" spans="1:65" s="13" customFormat="1">
      <c r="B384" s="186"/>
      <c r="D384" s="175" t="s">
        <v>145</v>
      </c>
      <c r="E384" s="187" t="s">
        <v>1</v>
      </c>
      <c r="F384" s="188" t="s">
        <v>365</v>
      </c>
      <c r="H384" s="189">
        <v>25</v>
      </c>
      <c r="I384" s="190"/>
      <c r="J384" s="190"/>
      <c r="M384" s="186"/>
      <c r="N384" s="191"/>
      <c r="O384" s="192"/>
      <c r="P384" s="192"/>
      <c r="Q384" s="192"/>
      <c r="R384" s="192"/>
      <c r="S384" s="192"/>
      <c r="T384" s="192"/>
      <c r="U384" s="192"/>
      <c r="V384" s="192"/>
      <c r="W384" s="192"/>
      <c r="X384" s="193"/>
      <c r="AT384" s="187" t="s">
        <v>145</v>
      </c>
      <c r="AU384" s="187" t="s">
        <v>86</v>
      </c>
      <c r="AV384" s="13" t="s">
        <v>88</v>
      </c>
      <c r="AW384" s="13" t="s">
        <v>4</v>
      </c>
      <c r="AX384" s="13" t="s">
        <v>78</v>
      </c>
      <c r="AY384" s="187" t="s">
        <v>137</v>
      </c>
    </row>
    <row r="385" spans="1:65" s="14" customFormat="1">
      <c r="B385" s="194"/>
      <c r="D385" s="175" t="s">
        <v>145</v>
      </c>
      <c r="E385" s="195" t="s">
        <v>1</v>
      </c>
      <c r="F385" s="196" t="s">
        <v>148</v>
      </c>
      <c r="H385" s="197">
        <v>25</v>
      </c>
      <c r="I385" s="198"/>
      <c r="J385" s="198"/>
      <c r="M385" s="194"/>
      <c r="N385" s="199"/>
      <c r="O385" s="200"/>
      <c r="P385" s="200"/>
      <c r="Q385" s="200"/>
      <c r="R385" s="200"/>
      <c r="S385" s="200"/>
      <c r="T385" s="200"/>
      <c r="U385" s="200"/>
      <c r="V385" s="200"/>
      <c r="W385" s="200"/>
      <c r="X385" s="201"/>
      <c r="AT385" s="195" t="s">
        <v>145</v>
      </c>
      <c r="AU385" s="195" t="s">
        <v>86</v>
      </c>
      <c r="AV385" s="14" t="s">
        <v>142</v>
      </c>
      <c r="AW385" s="14" t="s">
        <v>4</v>
      </c>
      <c r="AX385" s="14" t="s">
        <v>86</v>
      </c>
      <c r="AY385" s="195" t="s">
        <v>137</v>
      </c>
    </row>
    <row r="386" spans="1:65" s="2" customFormat="1" ht="16.5" customHeight="1">
      <c r="A386" s="31"/>
      <c r="B386" s="159"/>
      <c r="C386" s="160" t="s">
        <v>228</v>
      </c>
      <c r="D386" s="160" t="s">
        <v>138</v>
      </c>
      <c r="E386" s="161" t="s">
        <v>474</v>
      </c>
      <c r="F386" s="162" t="s">
        <v>368</v>
      </c>
      <c r="G386" s="163" t="s">
        <v>162</v>
      </c>
      <c r="H386" s="164">
        <v>30</v>
      </c>
      <c r="I386" s="165"/>
      <c r="J386" s="165"/>
      <c r="K386" s="166">
        <f>ROUND(P386*H386,2)</f>
        <v>0</v>
      </c>
      <c r="L386" s="167"/>
      <c r="M386" s="32"/>
      <c r="N386" s="168" t="s">
        <v>1</v>
      </c>
      <c r="O386" s="169" t="s">
        <v>41</v>
      </c>
      <c r="P386" s="170">
        <f>I386+J386</f>
        <v>0</v>
      </c>
      <c r="Q386" s="170">
        <f>ROUND(I386*H386,2)</f>
        <v>0</v>
      </c>
      <c r="R386" s="170">
        <f>ROUND(J386*H386,2)</f>
        <v>0</v>
      </c>
      <c r="S386" s="56"/>
      <c r="T386" s="171">
        <f>S386*H386</f>
        <v>0</v>
      </c>
      <c r="U386" s="171">
        <v>0</v>
      </c>
      <c r="V386" s="171">
        <f>U386*H386</f>
        <v>0</v>
      </c>
      <c r="W386" s="171">
        <v>0</v>
      </c>
      <c r="X386" s="172">
        <f>W386*H386</f>
        <v>0</v>
      </c>
      <c r="Y386" s="31"/>
      <c r="Z386" s="31"/>
      <c r="AA386" s="31"/>
      <c r="AB386" s="31"/>
      <c r="AC386" s="31"/>
      <c r="AD386" s="31"/>
      <c r="AE386" s="31"/>
      <c r="AR386" s="173" t="s">
        <v>142</v>
      </c>
      <c r="AT386" s="173" t="s">
        <v>138</v>
      </c>
      <c r="AU386" s="173" t="s">
        <v>86</v>
      </c>
      <c r="AY386" s="17" t="s">
        <v>137</v>
      </c>
      <c r="BE386" s="174">
        <f>IF(O386="základní",K386,0)</f>
        <v>0</v>
      </c>
      <c r="BF386" s="174">
        <f>IF(O386="snížená",K386,0)</f>
        <v>0</v>
      </c>
      <c r="BG386" s="174">
        <f>IF(O386="zákl. přenesená",K386,0)</f>
        <v>0</v>
      </c>
      <c r="BH386" s="174">
        <f>IF(O386="sníž. přenesená",K386,0)</f>
        <v>0</v>
      </c>
      <c r="BI386" s="174">
        <f>IF(O386="nulová",K386,0)</f>
        <v>0</v>
      </c>
      <c r="BJ386" s="17" t="s">
        <v>86</v>
      </c>
      <c r="BK386" s="174">
        <f>ROUND(P386*H386,2)</f>
        <v>0</v>
      </c>
      <c r="BL386" s="17" t="s">
        <v>142</v>
      </c>
      <c r="BM386" s="173" t="s">
        <v>369</v>
      </c>
    </row>
    <row r="387" spans="1:65" s="2" customFormat="1">
      <c r="A387" s="31"/>
      <c r="B387" s="32"/>
      <c r="C387" s="31"/>
      <c r="D387" s="175" t="s">
        <v>144</v>
      </c>
      <c r="E387" s="31"/>
      <c r="F387" s="176" t="s">
        <v>368</v>
      </c>
      <c r="G387" s="31"/>
      <c r="H387" s="31"/>
      <c r="I387" s="95"/>
      <c r="J387" s="95"/>
      <c r="K387" s="31"/>
      <c r="L387" s="31"/>
      <c r="M387" s="32"/>
      <c r="N387" s="177"/>
      <c r="O387" s="178"/>
      <c r="P387" s="56"/>
      <c r="Q387" s="56"/>
      <c r="R387" s="56"/>
      <c r="S387" s="56"/>
      <c r="T387" s="56"/>
      <c r="U387" s="56"/>
      <c r="V387" s="56"/>
      <c r="W387" s="56"/>
      <c r="X387" s="57"/>
      <c r="Y387" s="31"/>
      <c r="Z387" s="31"/>
      <c r="AA387" s="31"/>
      <c r="AB387" s="31"/>
      <c r="AC387" s="31"/>
      <c r="AD387" s="31"/>
      <c r="AE387" s="31"/>
      <c r="AT387" s="17" t="s">
        <v>144</v>
      </c>
      <c r="AU387" s="17" t="s">
        <v>86</v>
      </c>
    </row>
    <row r="388" spans="1:65" s="12" customFormat="1" ht="22.5">
      <c r="B388" s="179"/>
      <c r="D388" s="175" t="s">
        <v>145</v>
      </c>
      <c r="E388" s="180" t="s">
        <v>1</v>
      </c>
      <c r="F388" s="181" t="s">
        <v>364</v>
      </c>
      <c r="H388" s="180" t="s">
        <v>1</v>
      </c>
      <c r="I388" s="182"/>
      <c r="J388" s="182"/>
      <c r="M388" s="179"/>
      <c r="N388" s="183"/>
      <c r="O388" s="184"/>
      <c r="P388" s="184"/>
      <c r="Q388" s="184"/>
      <c r="R388" s="184"/>
      <c r="S388" s="184"/>
      <c r="T388" s="184"/>
      <c r="U388" s="184"/>
      <c r="V388" s="184"/>
      <c r="W388" s="184"/>
      <c r="X388" s="185"/>
      <c r="AT388" s="180" t="s">
        <v>145</v>
      </c>
      <c r="AU388" s="180" t="s">
        <v>86</v>
      </c>
      <c r="AV388" s="12" t="s">
        <v>86</v>
      </c>
      <c r="AW388" s="12" t="s">
        <v>4</v>
      </c>
      <c r="AX388" s="12" t="s">
        <v>78</v>
      </c>
      <c r="AY388" s="180" t="s">
        <v>137</v>
      </c>
    </row>
    <row r="389" spans="1:65" s="13" customFormat="1">
      <c r="B389" s="186"/>
      <c r="D389" s="175" t="s">
        <v>145</v>
      </c>
      <c r="E389" s="187" t="s">
        <v>1</v>
      </c>
      <c r="F389" s="188" t="s">
        <v>370</v>
      </c>
      <c r="H389" s="189">
        <v>30</v>
      </c>
      <c r="I389" s="190"/>
      <c r="J389" s="190"/>
      <c r="M389" s="186"/>
      <c r="N389" s="191"/>
      <c r="O389" s="192"/>
      <c r="P389" s="192"/>
      <c r="Q389" s="192"/>
      <c r="R389" s="192"/>
      <c r="S389" s="192"/>
      <c r="T389" s="192"/>
      <c r="U389" s="192"/>
      <c r="V389" s="192"/>
      <c r="W389" s="192"/>
      <c r="X389" s="193"/>
      <c r="AT389" s="187" t="s">
        <v>145</v>
      </c>
      <c r="AU389" s="187" t="s">
        <v>86</v>
      </c>
      <c r="AV389" s="13" t="s">
        <v>88</v>
      </c>
      <c r="AW389" s="13" t="s">
        <v>4</v>
      </c>
      <c r="AX389" s="13" t="s">
        <v>78</v>
      </c>
      <c r="AY389" s="187" t="s">
        <v>137</v>
      </c>
    </row>
    <row r="390" spans="1:65" s="14" customFormat="1">
      <c r="B390" s="194"/>
      <c r="D390" s="175" t="s">
        <v>145</v>
      </c>
      <c r="E390" s="195" t="s">
        <v>1</v>
      </c>
      <c r="F390" s="196" t="s">
        <v>148</v>
      </c>
      <c r="H390" s="197">
        <v>30</v>
      </c>
      <c r="I390" s="198"/>
      <c r="J390" s="198"/>
      <c r="M390" s="194"/>
      <c r="N390" s="199"/>
      <c r="O390" s="200"/>
      <c r="P390" s="200"/>
      <c r="Q390" s="200"/>
      <c r="R390" s="200"/>
      <c r="S390" s="200"/>
      <c r="T390" s="200"/>
      <c r="U390" s="200"/>
      <c r="V390" s="200"/>
      <c r="W390" s="200"/>
      <c r="X390" s="201"/>
      <c r="AT390" s="195" t="s">
        <v>145</v>
      </c>
      <c r="AU390" s="195" t="s">
        <v>86</v>
      </c>
      <c r="AV390" s="14" t="s">
        <v>142</v>
      </c>
      <c r="AW390" s="14" t="s">
        <v>4</v>
      </c>
      <c r="AX390" s="14" t="s">
        <v>86</v>
      </c>
      <c r="AY390" s="195" t="s">
        <v>137</v>
      </c>
    </row>
    <row r="391" spans="1:65" s="2" customFormat="1" ht="16.5" customHeight="1">
      <c r="A391" s="31"/>
      <c r="B391" s="159"/>
      <c r="C391" s="160" t="s">
        <v>377</v>
      </c>
      <c r="D391" s="160" t="s">
        <v>138</v>
      </c>
      <c r="E391" s="161" t="s">
        <v>475</v>
      </c>
      <c r="F391" s="162" t="s">
        <v>372</v>
      </c>
      <c r="G391" s="163" t="s">
        <v>162</v>
      </c>
      <c r="H391" s="164">
        <v>110</v>
      </c>
      <c r="I391" s="165"/>
      <c r="J391" s="165"/>
      <c r="K391" s="166">
        <f>ROUND(P391*H391,2)</f>
        <v>0</v>
      </c>
      <c r="L391" s="167"/>
      <c r="M391" s="32"/>
      <c r="N391" s="168" t="s">
        <v>1</v>
      </c>
      <c r="O391" s="169" t="s">
        <v>41</v>
      </c>
      <c r="P391" s="170">
        <f>I391+J391</f>
        <v>0</v>
      </c>
      <c r="Q391" s="170">
        <f>ROUND(I391*H391,2)</f>
        <v>0</v>
      </c>
      <c r="R391" s="170">
        <f>ROUND(J391*H391,2)</f>
        <v>0</v>
      </c>
      <c r="S391" s="56"/>
      <c r="T391" s="171">
        <f>S391*H391</f>
        <v>0</v>
      </c>
      <c r="U391" s="171">
        <v>0</v>
      </c>
      <c r="V391" s="171">
        <f>U391*H391</f>
        <v>0</v>
      </c>
      <c r="W391" s="171">
        <v>0</v>
      </c>
      <c r="X391" s="172">
        <f>W391*H391</f>
        <v>0</v>
      </c>
      <c r="Y391" s="31"/>
      <c r="Z391" s="31"/>
      <c r="AA391" s="31"/>
      <c r="AB391" s="31"/>
      <c r="AC391" s="31"/>
      <c r="AD391" s="31"/>
      <c r="AE391" s="31"/>
      <c r="AR391" s="173" t="s">
        <v>142</v>
      </c>
      <c r="AT391" s="173" t="s">
        <v>138</v>
      </c>
      <c r="AU391" s="173" t="s">
        <v>86</v>
      </c>
      <c r="AY391" s="17" t="s">
        <v>137</v>
      </c>
      <c r="BE391" s="174">
        <f>IF(O391="základní",K391,0)</f>
        <v>0</v>
      </c>
      <c r="BF391" s="174">
        <f>IF(O391="snížená",K391,0)</f>
        <v>0</v>
      </c>
      <c r="BG391" s="174">
        <f>IF(O391="zákl. přenesená",K391,0)</f>
        <v>0</v>
      </c>
      <c r="BH391" s="174">
        <f>IF(O391="sníž. přenesená",K391,0)</f>
        <v>0</v>
      </c>
      <c r="BI391" s="174">
        <f>IF(O391="nulová",K391,0)</f>
        <v>0</v>
      </c>
      <c r="BJ391" s="17" t="s">
        <v>86</v>
      </c>
      <c r="BK391" s="174">
        <f>ROUND(P391*H391,2)</f>
        <v>0</v>
      </c>
      <c r="BL391" s="17" t="s">
        <v>142</v>
      </c>
      <c r="BM391" s="173" t="s">
        <v>373</v>
      </c>
    </row>
    <row r="392" spans="1:65" s="2" customFormat="1">
      <c r="A392" s="31"/>
      <c r="B392" s="32"/>
      <c r="C392" s="31"/>
      <c r="D392" s="175" t="s">
        <v>144</v>
      </c>
      <c r="E392" s="31"/>
      <c r="F392" s="176" t="s">
        <v>372</v>
      </c>
      <c r="G392" s="31"/>
      <c r="H392" s="31"/>
      <c r="I392" s="95"/>
      <c r="J392" s="95"/>
      <c r="K392" s="31"/>
      <c r="L392" s="31"/>
      <c r="M392" s="32"/>
      <c r="N392" s="177"/>
      <c r="O392" s="178"/>
      <c r="P392" s="56"/>
      <c r="Q392" s="56"/>
      <c r="R392" s="56"/>
      <c r="S392" s="56"/>
      <c r="T392" s="56"/>
      <c r="U392" s="56"/>
      <c r="V392" s="56"/>
      <c r="W392" s="56"/>
      <c r="X392" s="57"/>
      <c r="Y392" s="31"/>
      <c r="Z392" s="31"/>
      <c r="AA392" s="31"/>
      <c r="AB392" s="31"/>
      <c r="AC392" s="31"/>
      <c r="AD392" s="31"/>
      <c r="AE392" s="31"/>
      <c r="AT392" s="17" t="s">
        <v>144</v>
      </c>
      <c r="AU392" s="17" t="s">
        <v>86</v>
      </c>
    </row>
    <row r="393" spans="1:65" s="2" customFormat="1" ht="58.5">
      <c r="A393" s="31"/>
      <c r="B393" s="32"/>
      <c r="C393" s="31"/>
      <c r="D393" s="175" t="s">
        <v>428</v>
      </c>
      <c r="E393" s="31"/>
      <c r="F393" s="205" t="s">
        <v>476</v>
      </c>
      <c r="G393" s="31"/>
      <c r="H393" s="31"/>
      <c r="I393" s="95"/>
      <c r="J393" s="95"/>
      <c r="K393" s="31"/>
      <c r="L393" s="31"/>
      <c r="M393" s="32"/>
      <c r="N393" s="177"/>
      <c r="O393" s="178"/>
      <c r="P393" s="56"/>
      <c r="Q393" s="56"/>
      <c r="R393" s="56"/>
      <c r="S393" s="56"/>
      <c r="T393" s="56"/>
      <c r="U393" s="56"/>
      <c r="V393" s="56"/>
      <c r="W393" s="56"/>
      <c r="X393" s="57"/>
      <c r="Y393" s="31"/>
      <c r="Z393" s="31"/>
      <c r="AA393" s="31"/>
      <c r="AB393" s="31"/>
      <c r="AC393" s="31"/>
      <c r="AD393" s="31"/>
      <c r="AE393" s="31"/>
      <c r="AT393" s="17" t="s">
        <v>428</v>
      </c>
      <c r="AU393" s="17" t="s">
        <v>86</v>
      </c>
    </row>
    <row r="394" spans="1:65" s="12" customFormat="1" ht="33.75">
      <c r="B394" s="179"/>
      <c r="D394" s="175" t="s">
        <v>145</v>
      </c>
      <c r="E394" s="180" t="s">
        <v>1</v>
      </c>
      <c r="F394" s="181" t="s">
        <v>374</v>
      </c>
      <c r="H394" s="180" t="s">
        <v>1</v>
      </c>
      <c r="I394" s="182"/>
      <c r="J394" s="182"/>
      <c r="M394" s="179"/>
      <c r="N394" s="183"/>
      <c r="O394" s="184"/>
      <c r="P394" s="184"/>
      <c r="Q394" s="184"/>
      <c r="R394" s="184"/>
      <c r="S394" s="184"/>
      <c r="T394" s="184"/>
      <c r="U394" s="184"/>
      <c r="V394" s="184"/>
      <c r="W394" s="184"/>
      <c r="X394" s="185"/>
      <c r="AT394" s="180" t="s">
        <v>145</v>
      </c>
      <c r="AU394" s="180" t="s">
        <v>86</v>
      </c>
      <c r="AV394" s="12" t="s">
        <v>86</v>
      </c>
      <c r="AW394" s="12" t="s">
        <v>4</v>
      </c>
      <c r="AX394" s="12" t="s">
        <v>78</v>
      </c>
      <c r="AY394" s="180" t="s">
        <v>137</v>
      </c>
    </row>
    <row r="395" spans="1:65" s="13" customFormat="1">
      <c r="B395" s="186"/>
      <c r="D395" s="175" t="s">
        <v>145</v>
      </c>
      <c r="E395" s="187" t="s">
        <v>1</v>
      </c>
      <c r="F395" s="188" t="s">
        <v>336</v>
      </c>
      <c r="H395" s="189">
        <v>110</v>
      </c>
      <c r="I395" s="190"/>
      <c r="J395" s="190"/>
      <c r="M395" s="186"/>
      <c r="N395" s="191"/>
      <c r="O395" s="192"/>
      <c r="P395" s="192"/>
      <c r="Q395" s="192"/>
      <c r="R395" s="192"/>
      <c r="S395" s="192"/>
      <c r="T395" s="192"/>
      <c r="U395" s="192"/>
      <c r="V395" s="192"/>
      <c r="W395" s="192"/>
      <c r="X395" s="193"/>
      <c r="AT395" s="187" t="s">
        <v>145</v>
      </c>
      <c r="AU395" s="187" t="s">
        <v>86</v>
      </c>
      <c r="AV395" s="13" t="s">
        <v>88</v>
      </c>
      <c r="AW395" s="13" t="s">
        <v>4</v>
      </c>
      <c r="AX395" s="13" t="s">
        <v>78</v>
      </c>
      <c r="AY395" s="187" t="s">
        <v>137</v>
      </c>
    </row>
    <row r="396" spans="1:65" s="14" customFormat="1">
      <c r="B396" s="194"/>
      <c r="D396" s="175" t="s">
        <v>145</v>
      </c>
      <c r="E396" s="195" t="s">
        <v>1</v>
      </c>
      <c r="F396" s="196" t="s">
        <v>148</v>
      </c>
      <c r="H396" s="197">
        <v>110</v>
      </c>
      <c r="I396" s="198"/>
      <c r="J396" s="198"/>
      <c r="M396" s="194"/>
      <c r="N396" s="199"/>
      <c r="O396" s="200"/>
      <c r="P396" s="200"/>
      <c r="Q396" s="200"/>
      <c r="R396" s="200"/>
      <c r="S396" s="200"/>
      <c r="T396" s="200"/>
      <c r="U396" s="200"/>
      <c r="V396" s="200"/>
      <c r="W396" s="200"/>
      <c r="X396" s="201"/>
      <c r="AT396" s="195" t="s">
        <v>145</v>
      </c>
      <c r="AU396" s="195" t="s">
        <v>86</v>
      </c>
      <c r="AV396" s="14" t="s">
        <v>142</v>
      </c>
      <c r="AW396" s="14" t="s">
        <v>4</v>
      </c>
      <c r="AX396" s="14" t="s">
        <v>86</v>
      </c>
      <c r="AY396" s="195" t="s">
        <v>137</v>
      </c>
    </row>
    <row r="397" spans="1:65" s="11" customFormat="1" ht="25.9" customHeight="1">
      <c r="B397" s="147"/>
      <c r="D397" s="148" t="s">
        <v>77</v>
      </c>
      <c r="E397" s="149" t="s">
        <v>375</v>
      </c>
      <c r="F397" s="149" t="s">
        <v>376</v>
      </c>
      <c r="I397" s="150"/>
      <c r="J397" s="150"/>
      <c r="K397" s="151">
        <f>BK397</f>
        <v>0</v>
      </c>
      <c r="M397" s="147"/>
      <c r="N397" s="152"/>
      <c r="O397" s="153"/>
      <c r="P397" s="153"/>
      <c r="Q397" s="154">
        <f>SUM(Q398:Q438)</f>
        <v>0</v>
      </c>
      <c r="R397" s="154">
        <f>SUM(R398:R438)</f>
        <v>0</v>
      </c>
      <c r="S397" s="153"/>
      <c r="T397" s="155">
        <f>SUM(T398:T438)</f>
        <v>0</v>
      </c>
      <c r="U397" s="153"/>
      <c r="V397" s="155">
        <f>SUM(V398:V438)</f>
        <v>0</v>
      </c>
      <c r="W397" s="153"/>
      <c r="X397" s="156">
        <f>SUM(X398:X438)</f>
        <v>0</v>
      </c>
      <c r="AR397" s="148" t="s">
        <v>86</v>
      </c>
      <c r="AT397" s="157" t="s">
        <v>77</v>
      </c>
      <c r="AU397" s="157" t="s">
        <v>78</v>
      </c>
      <c r="AY397" s="148" t="s">
        <v>137</v>
      </c>
      <c r="BK397" s="158">
        <f>SUM(BK398:BK438)</f>
        <v>0</v>
      </c>
    </row>
    <row r="398" spans="1:65" s="2" customFormat="1" ht="36" customHeight="1">
      <c r="A398" s="31"/>
      <c r="B398" s="159"/>
      <c r="C398" s="160" t="s">
        <v>231</v>
      </c>
      <c r="D398" s="160" t="s">
        <v>138</v>
      </c>
      <c r="E398" s="161" t="s">
        <v>477</v>
      </c>
      <c r="F398" s="162" t="s">
        <v>478</v>
      </c>
      <c r="G398" s="163" t="s">
        <v>141</v>
      </c>
      <c r="H398" s="164">
        <v>1</v>
      </c>
      <c r="I398" s="165"/>
      <c r="J398" s="165"/>
      <c r="K398" s="166">
        <f>ROUND(P398*H398,2)</f>
        <v>0</v>
      </c>
      <c r="L398" s="167"/>
      <c r="M398" s="32"/>
      <c r="N398" s="168" t="s">
        <v>1</v>
      </c>
      <c r="O398" s="169" t="s">
        <v>41</v>
      </c>
      <c r="P398" s="170">
        <f>I398+J398</f>
        <v>0</v>
      </c>
      <c r="Q398" s="170">
        <f>ROUND(I398*H398,2)</f>
        <v>0</v>
      </c>
      <c r="R398" s="170">
        <f>ROUND(J398*H398,2)</f>
        <v>0</v>
      </c>
      <c r="S398" s="56"/>
      <c r="T398" s="171">
        <f>S398*H398</f>
        <v>0</v>
      </c>
      <c r="U398" s="171">
        <v>0</v>
      </c>
      <c r="V398" s="171">
        <f>U398*H398</f>
        <v>0</v>
      </c>
      <c r="W398" s="171">
        <v>0</v>
      </c>
      <c r="X398" s="172">
        <f>W398*H398</f>
        <v>0</v>
      </c>
      <c r="Y398" s="31"/>
      <c r="Z398" s="31"/>
      <c r="AA398" s="31"/>
      <c r="AB398" s="31"/>
      <c r="AC398" s="31"/>
      <c r="AD398" s="31"/>
      <c r="AE398" s="31"/>
      <c r="AR398" s="173" t="s">
        <v>142</v>
      </c>
      <c r="AT398" s="173" t="s">
        <v>138</v>
      </c>
      <c r="AU398" s="173" t="s">
        <v>86</v>
      </c>
      <c r="AY398" s="17" t="s">
        <v>137</v>
      </c>
      <c r="BE398" s="174">
        <f>IF(O398="základní",K398,0)</f>
        <v>0</v>
      </c>
      <c r="BF398" s="174">
        <f>IF(O398="snížená",K398,0)</f>
        <v>0</v>
      </c>
      <c r="BG398" s="174">
        <f>IF(O398="zákl. přenesená",K398,0)</f>
        <v>0</v>
      </c>
      <c r="BH398" s="174">
        <f>IF(O398="sníž. přenesená",K398,0)</f>
        <v>0</v>
      </c>
      <c r="BI398" s="174">
        <f>IF(O398="nulová",K398,0)</f>
        <v>0</v>
      </c>
      <c r="BJ398" s="17" t="s">
        <v>86</v>
      </c>
      <c r="BK398" s="174">
        <f>ROUND(P398*H398,2)</f>
        <v>0</v>
      </c>
      <c r="BL398" s="17" t="s">
        <v>142</v>
      </c>
      <c r="BM398" s="173" t="s">
        <v>479</v>
      </c>
    </row>
    <row r="399" spans="1:65" s="2" customFormat="1" ht="29.25">
      <c r="A399" s="31"/>
      <c r="B399" s="32"/>
      <c r="C399" s="31"/>
      <c r="D399" s="175" t="s">
        <v>144</v>
      </c>
      <c r="E399" s="31"/>
      <c r="F399" s="176" t="s">
        <v>478</v>
      </c>
      <c r="G399" s="31"/>
      <c r="H399" s="31"/>
      <c r="I399" s="95"/>
      <c r="J399" s="95"/>
      <c r="K399" s="31"/>
      <c r="L399" s="31"/>
      <c r="M399" s="32"/>
      <c r="N399" s="177"/>
      <c r="O399" s="178"/>
      <c r="P399" s="56"/>
      <c r="Q399" s="56"/>
      <c r="R399" s="56"/>
      <c r="S399" s="56"/>
      <c r="T399" s="56"/>
      <c r="U399" s="56"/>
      <c r="V399" s="56"/>
      <c r="W399" s="56"/>
      <c r="X399" s="57"/>
      <c r="Y399" s="31"/>
      <c r="Z399" s="31"/>
      <c r="AA399" s="31"/>
      <c r="AB399" s="31"/>
      <c r="AC399" s="31"/>
      <c r="AD399" s="31"/>
      <c r="AE399" s="31"/>
      <c r="AT399" s="17" t="s">
        <v>144</v>
      </c>
      <c r="AU399" s="17" t="s">
        <v>86</v>
      </c>
    </row>
    <row r="400" spans="1:65" s="12" customFormat="1">
      <c r="B400" s="179"/>
      <c r="D400" s="175" t="s">
        <v>145</v>
      </c>
      <c r="E400" s="180" t="s">
        <v>1</v>
      </c>
      <c r="F400" s="181" t="s">
        <v>480</v>
      </c>
      <c r="H400" s="180" t="s">
        <v>1</v>
      </c>
      <c r="I400" s="182"/>
      <c r="J400" s="182"/>
      <c r="M400" s="179"/>
      <c r="N400" s="183"/>
      <c r="O400" s="184"/>
      <c r="P400" s="184"/>
      <c r="Q400" s="184"/>
      <c r="R400" s="184"/>
      <c r="S400" s="184"/>
      <c r="T400" s="184"/>
      <c r="U400" s="184"/>
      <c r="V400" s="184"/>
      <c r="W400" s="184"/>
      <c r="X400" s="185"/>
      <c r="AT400" s="180" t="s">
        <v>145</v>
      </c>
      <c r="AU400" s="180" t="s">
        <v>86</v>
      </c>
      <c r="AV400" s="12" t="s">
        <v>86</v>
      </c>
      <c r="AW400" s="12" t="s">
        <v>4</v>
      </c>
      <c r="AX400" s="12" t="s">
        <v>78</v>
      </c>
      <c r="AY400" s="180" t="s">
        <v>137</v>
      </c>
    </row>
    <row r="401" spans="1:65" s="13" customFormat="1">
      <c r="B401" s="186"/>
      <c r="D401" s="175" t="s">
        <v>145</v>
      </c>
      <c r="E401" s="187" t="s">
        <v>1</v>
      </c>
      <c r="F401" s="188" t="s">
        <v>86</v>
      </c>
      <c r="H401" s="189">
        <v>1</v>
      </c>
      <c r="I401" s="190"/>
      <c r="J401" s="190"/>
      <c r="M401" s="186"/>
      <c r="N401" s="191"/>
      <c r="O401" s="192"/>
      <c r="P401" s="192"/>
      <c r="Q401" s="192"/>
      <c r="R401" s="192"/>
      <c r="S401" s="192"/>
      <c r="T401" s="192"/>
      <c r="U401" s="192"/>
      <c r="V401" s="192"/>
      <c r="W401" s="192"/>
      <c r="X401" s="193"/>
      <c r="AT401" s="187" t="s">
        <v>145</v>
      </c>
      <c r="AU401" s="187" t="s">
        <v>86</v>
      </c>
      <c r="AV401" s="13" t="s">
        <v>88</v>
      </c>
      <c r="AW401" s="13" t="s">
        <v>4</v>
      </c>
      <c r="AX401" s="13" t="s">
        <v>78</v>
      </c>
      <c r="AY401" s="187" t="s">
        <v>137</v>
      </c>
    </row>
    <row r="402" spans="1:65" s="14" customFormat="1">
      <c r="B402" s="194"/>
      <c r="D402" s="175" t="s">
        <v>145</v>
      </c>
      <c r="E402" s="195" t="s">
        <v>1</v>
      </c>
      <c r="F402" s="196" t="s">
        <v>148</v>
      </c>
      <c r="H402" s="197">
        <v>1</v>
      </c>
      <c r="I402" s="198"/>
      <c r="J402" s="198"/>
      <c r="M402" s="194"/>
      <c r="N402" s="199"/>
      <c r="O402" s="200"/>
      <c r="P402" s="200"/>
      <c r="Q402" s="200"/>
      <c r="R402" s="200"/>
      <c r="S402" s="200"/>
      <c r="T402" s="200"/>
      <c r="U402" s="200"/>
      <c r="V402" s="200"/>
      <c r="W402" s="200"/>
      <c r="X402" s="201"/>
      <c r="AT402" s="195" t="s">
        <v>145</v>
      </c>
      <c r="AU402" s="195" t="s">
        <v>86</v>
      </c>
      <c r="AV402" s="14" t="s">
        <v>142</v>
      </c>
      <c r="AW402" s="14" t="s">
        <v>4</v>
      </c>
      <c r="AX402" s="14" t="s">
        <v>86</v>
      </c>
      <c r="AY402" s="195" t="s">
        <v>137</v>
      </c>
    </row>
    <row r="403" spans="1:65" s="2" customFormat="1" ht="16.5" customHeight="1">
      <c r="A403" s="31"/>
      <c r="B403" s="159"/>
      <c r="C403" s="160" t="s">
        <v>385</v>
      </c>
      <c r="D403" s="160" t="s">
        <v>138</v>
      </c>
      <c r="E403" s="161" t="s">
        <v>481</v>
      </c>
      <c r="F403" s="162" t="s">
        <v>482</v>
      </c>
      <c r="G403" s="163" t="s">
        <v>141</v>
      </c>
      <c r="H403" s="164">
        <v>1</v>
      </c>
      <c r="I403" s="165"/>
      <c r="J403" s="165"/>
      <c r="K403" s="166">
        <f>ROUND(P403*H403,2)</f>
        <v>0</v>
      </c>
      <c r="L403" s="167"/>
      <c r="M403" s="32"/>
      <c r="N403" s="168" t="s">
        <v>1</v>
      </c>
      <c r="O403" s="169" t="s">
        <v>41</v>
      </c>
      <c r="P403" s="170">
        <f>I403+J403</f>
        <v>0</v>
      </c>
      <c r="Q403" s="170">
        <f>ROUND(I403*H403,2)</f>
        <v>0</v>
      </c>
      <c r="R403" s="170">
        <f>ROUND(J403*H403,2)</f>
        <v>0</v>
      </c>
      <c r="S403" s="56"/>
      <c r="T403" s="171">
        <f>S403*H403</f>
        <v>0</v>
      </c>
      <c r="U403" s="171">
        <v>0</v>
      </c>
      <c r="V403" s="171">
        <f>U403*H403</f>
        <v>0</v>
      </c>
      <c r="W403" s="171">
        <v>0</v>
      </c>
      <c r="X403" s="172">
        <f>W403*H403</f>
        <v>0</v>
      </c>
      <c r="Y403" s="31"/>
      <c r="Z403" s="31"/>
      <c r="AA403" s="31"/>
      <c r="AB403" s="31"/>
      <c r="AC403" s="31"/>
      <c r="AD403" s="31"/>
      <c r="AE403" s="31"/>
      <c r="AR403" s="173" t="s">
        <v>142</v>
      </c>
      <c r="AT403" s="173" t="s">
        <v>138</v>
      </c>
      <c r="AU403" s="173" t="s">
        <v>86</v>
      </c>
      <c r="AY403" s="17" t="s">
        <v>137</v>
      </c>
      <c r="BE403" s="174">
        <f>IF(O403="základní",K403,0)</f>
        <v>0</v>
      </c>
      <c r="BF403" s="174">
        <f>IF(O403="snížená",K403,0)</f>
        <v>0</v>
      </c>
      <c r="BG403" s="174">
        <f>IF(O403="zákl. přenesená",K403,0)</f>
        <v>0</v>
      </c>
      <c r="BH403" s="174">
        <f>IF(O403="sníž. přenesená",K403,0)</f>
        <v>0</v>
      </c>
      <c r="BI403" s="174">
        <f>IF(O403="nulová",K403,0)</f>
        <v>0</v>
      </c>
      <c r="BJ403" s="17" t="s">
        <v>86</v>
      </c>
      <c r="BK403" s="174">
        <f>ROUND(P403*H403,2)</f>
        <v>0</v>
      </c>
      <c r="BL403" s="17" t="s">
        <v>142</v>
      </c>
      <c r="BM403" s="173" t="s">
        <v>483</v>
      </c>
    </row>
    <row r="404" spans="1:65" s="2" customFormat="1">
      <c r="A404" s="31"/>
      <c r="B404" s="32"/>
      <c r="C404" s="31"/>
      <c r="D404" s="175" t="s">
        <v>144</v>
      </c>
      <c r="E404" s="31"/>
      <c r="F404" s="176" t="s">
        <v>482</v>
      </c>
      <c r="G404" s="31"/>
      <c r="H404" s="31"/>
      <c r="I404" s="95"/>
      <c r="J404" s="95"/>
      <c r="K404" s="31"/>
      <c r="L404" s="31"/>
      <c r="M404" s="32"/>
      <c r="N404" s="177"/>
      <c r="O404" s="178"/>
      <c r="P404" s="56"/>
      <c r="Q404" s="56"/>
      <c r="R404" s="56"/>
      <c r="S404" s="56"/>
      <c r="T404" s="56"/>
      <c r="U404" s="56"/>
      <c r="V404" s="56"/>
      <c r="W404" s="56"/>
      <c r="X404" s="57"/>
      <c r="Y404" s="31"/>
      <c r="Z404" s="31"/>
      <c r="AA404" s="31"/>
      <c r="AB404" s="31"/>
      <c r="AC404" s="31"/>
      <c r="AD404" s="31"/>
      <c r="AE404" s="31"/>
      <c r="AT404" s="17" t="s">
        <v>144</v>
      </c>
      <c r="AU404" s="17" t="s">
        <v>86</v>
      </c>
    </row>
    <row r="405" spans="1:65" s="12" customFormat="1">
      <c r="B405" s="179"/>
      <c r="D405" s="175" t="s">
        <v>145</v>
      </c>
      <c r="E405" s="180" t="s">
        <v>1</v>
      </c>
      <c r="F405" s="181" t="s">
        <v>480</v>
      </c>
      <c r="H405" s="180" t="s">
        <v>1</v>
      </c>
      <c r="I405" s="182"/>
      <c r="J405" s="182"/>
      <c r="M405" s="179"/>
      <c r="N405" s="183"/>
      <c r="O405" s="184"/>
      <c r="P405" s="184"/>
      <c r="Q405" s="184"/>
      <c r="R405" s="184"/>
      <c r="S405" s="184"/>
      <c r="T405" s="184"/>
      <c r="U405" s="184"/>
      <c r="V405" s="184"/>
      <c r="W405" s="184"/>
      <c r="X405" s="185"/>
      <c r="AT405" s="180" t="s">
        <v>145</v>
      </c>
      <c r="AU405" s="180" t="s">
        <v>86</v>
      </c>
      <c r="AV405" s="12" t="s">
        <v>86</v>
      </c>
      <c r="AW405" s="12" t="s">
        <v>4</v>
      </c>
      <c r="AX405" s="12" t="s">
        <v>78</v>
      </c>
      <c r="AY405" s="180" t="s">
        <v>137</v>
      </c>
    </row>
    <row r="406" spans="1:65" s="13" customFormat="1">
      <c r="B406" s="186"/>
      <c r="D406" s="175" t="s">
        <v>145</v>
      </c>
      <c r="E406" s="187" t="s">
        <v>1</v>
      </c>
      <c r="F406" s="188" t="s">
        <v>86</v>
      </c>
      <c r="H406" s="189">
        <v>1</v>
      </c>
      <c r="I406" s="190"/>
      <c r="J406" s="190"/>
      <c r="M406" s="186"/>
      <c r="N406" s="191"/>
      <c r="O406" s="192"/>
      <c r="P406" s="192"/>
      <c r="Q406" s="192"/>
      <c r="R406" s="192"/>
      <c r="S406" s="192"/>
      <c r="T406" s="192"/>
      <c r="U406" s="192"/>
      <c r="V406" s="192"/>
      <c r="W406" s="192"/>
      <c r="X406" s="193"/>
      <c r="AT406" s="187" t="s">
        <v>145</v>
      </c>
      <c r="AU406" s="187" t="s">
        <v>86</v>
      </c>
      <c r="AV406" s="13" t="s">
        <v>88</v>
      </c>
      <c r="AW406" s="13" t="s">
        <v>4</v>
      </c>
      <c r="AX406" s="13" t="s">
        <v>78</v>
      </c>
      <c r="AY406" s="187" t="s">
        <v>137</v>
      </c>
    </row>
    <row r="407" spans="1:65" s="14" customFormat="1">
      <c r="B407" s="194"/>
      <c r="D407" s="175" t="s">
        <v>145</v>
      </c>
      <c r="E407" s="195" t="s">
        <v>1</v>
      </c>
      <c r="F407" s="196" t="s">
        <v>148</v>
      </c>
      <c r="H407" s="197">
        <v>1</v>
      </c>
      <c r="I407" s="198"/>
      <c r="J407" s="198"/>
      <c r="M407" s="194"/>
      <c r="N407" s="199"/>
      <c r="O407" s="200"/>
      <c r="P407" s="200"/>
      <c r="Q407" s="200"/>
      <c r="R407" s="200"/>
      <c r="S407" s="200"/>
      <c r="T407" s="200"/>
      <c r="U407" s="200"/>
      <c r="V407" s="200"/>
      <c r="W407" s="200"/>
      <c r="X407" s="201"/>
      <c r="AT407" s="195" t="s">
        <v>145</v>
      </c>
      <c r="AU407" s="195" t="s">
        <v>86</v>
      </c>
      <c r="AV407" s="14" t="s">
        <v>142</v>
      </c>
      <c r="AW407" s="14" t="s">
        <v>4</v>
      </c>
      <c r="AX407" s="14" t="s">
        <v>86</v>
      </c>
      <c r="AY407" s="195" t="s">
        <v>137</v>
      </c>
    </row>
    <row r="408" spans="1:65" s="2" customFormat="1" ht="36" customHeight="1">
      <c r="A408" s="31"/>
      <c r="B408" s="159"/>
      <c r="C408" s="160" t="s">
        <v>234</v>
      </c>
      <c r="D408" s="160" t="s">
        <v>138</v>
      </c>
      <c r="E408" s="161" t="s">
        <v>484</v>
      </c>
      <c r="F408" s="162" t="s">
        <v>379</v>
      </c>
      <c r="G408" s="163" t="s">
        <v>141</v>
      </c>
      <c r="H408" s="164">
        <v>1</v>
      </c>
      <c r="I408" s="165"/>
      <c r="J408" s="165"/>
      <c r="K408" s="166">
        <f>ROUND(P408*H408,2)</f>
        <v>0</v>
      </c>
      <c r="L408" s="167"/>
      <c r="M408" s="32"/>
      <c r="N408" s="168" t="s">
        <v>1</v>
      </c>
      <c r="O408" s="169" t="s">
        <v>41</v>
      </c>
      <c r="P408" s="170">
        <f>I408+J408</f>
        <v>0</v>
      </c>
      <c r="Q408" s="170">
        <f>ROUND(I408*H408,2)</f>
        <v>0</v>
      </c>
      <c r="R408" s="170">
        <f>ROUND(J408*H408,2)</f>
        <v>0</v>
      </c>
      <c r="S408" s="56"/>
      <c r="T408" s="171">
        <f>S408*H408</f>
        <v>0</v>
      </c>
      <c r="U408" s="171">
        <v>0</v>
      </c>
      <c r="V408" s="171">
        <f>U408*H408</f>
        <v>0</v>
      </c>
      <c r="W408" s="171">
        <v>0</v>
      </c>
      <c r="X408" s="172">
        <f>W408*H408</f>
        <v>0</v>
      </c>
      <c r="Y408" s="31"/>
      <c r="Z408" s="31"/>
      <c r="AA408" s="31"/>
      <c r="AB408" s="31"/>
      <c r="AC408" s="31"/>
      <c r="AD408" s="31"/>
      <c r="AE408" s="31"/>
      <c r="AR408" s="173" t="s">
        <v>142</v>
      </c>
      <c r="AT408" s="173" t="s">
        <v>138</v>
      </c>
      <c r="AU408" s="173" t="s">
        <v>86</v>
      </c>
      <c r="AY408" s="17" t="s">
        <v>137</v>
      </c>
      <c r="BE408" s="174">
        <f>IF(O408="základní",K408,0)</f>
        <v>0</v>
      </c>
      <c r="BF408" s="174">
        <f>IF(O408="snížená",K408,0)</f>
        <v>0</v>
      </c>
      <c r="BG408" s="174">
        <f>IF(O408="zákl. přenesená",K408,0)</f>
        <v>0</v>
      </c>
      <c r="BH408" s="174">
        <f>IF(O408="sníž. přenesená",K408,0)</f>
        <v>0</v>
      </c>
      <c r="BI408" s="174">
        <f>IF(O408="nulová",K408,0)</f>
        <v>0</v>
      </c>
      <c r="BJ408" s="17" t="s">
        <v>86</v>
      </c>
      <c r="BK408" s="174">
        <f>ROUND(P408*H408,2)</f>
        <v>0</v>
      </c>
      <c r="BL408" s="17" t="s">
        <v>142</v>
      </c>
      <c r="BM408" s="173" t="s">
        <v>380</v>
      </c>
    </row>
    <row r="409" spans="1:65" s="2" customFormat="1" ht="19.5">
      <c r="A409" s="31"/>
      <c r="B409" s="32"/>
      <c r="C409" s="31"/>
      <c r="D409" s="175" t="s">
        <v>144</v>
      </c>
      <c r="E409" s="31"/>
      <c r="F409" s="176" t="s">
        <v>379</v>
      </c>
      <c r="G409" s="31"/>
      <c r="H409" s="31"/>
      <c r="I409" s="95"/>
      <c r="J409" s="95"/>
      <c r="K409" s="31"/>
      <c r="L409" s="31"/>
      <c r="M409" s="32"/>
      <c r="N409" s="177"/>
      <c r="O409" s="178"/>
      <c r="P409" s="56"/>
      <c r="Q409" s="56"/>
      <c r="R409" s="56"/>
      <c r="S409" s="56"/>
      <c r="T409" s="56"/>
      <c r="U409" s="56"/>
      <c r="V409" s="56"/>
      <c r="W409" s="56"/>
      <c r="X409" s="57"/>
      <c r="Y409" s="31"/>
      <c r="Z409" s="31"/>
      <c r="AA409" s="31"/>
      <c r="AB409" s="31"/>
      <c r="AC409" s="31"/>
      <c r="AD409" s="31"/>
      <c r="AE409" s="31"/>
      <c r="AT409" s="17" t="s">
        <v>144</v>
      </c>
      <c r="AU409" s="17" t="s">
        <v>86</v>
      </c>
    </row>
    <row r="410" spans="1:65" s="12" customFormat="1">
      <c r="B410" s="179"/>
      <c r="D410" s="175" t="s">
        <v>145</v>
      </c>
      <c r="E410" s="180" t="s">
        <v>1</v>
      </c>
      <c r="F410" s="181" t="s">
        <v>381</v>
      </c>
      <c r="H410" s="180" t="s">
        <v>1</v>
      </c>
      <c r="I410" s="182"/>
      <c r="J410" s="182"/>
      <c r="M410" s="179"/>
      <c r="N410" s="183"/>
      <c r="O410" s="184"/>
      <c r="P410" s="184"/>
      <c r="Q410" s="184"/>
      <c r="R410" s="184"/>
      <c r="S410" s="184"/>
      <c r="T410" s="184"/>
      <c r="U410" s="184"/>
      <c r="V410" s="184"/>
      <c r="W410" s="184"/>
      <c r="X410" s="185"/>
      <c r="AT410" s="180" t="s">
        <v>145</v>
      </c>
      <c r="AU410" s="180" t="s">
        <v>86</v>
      </c>
      <c r="AV410" s="12" t="s">
        <v>86</v>
      </c>
      <c r="AW410" s="12" t="s">
        <v>4</v>
      </c>
      <c r="AX410" s="12" t="s">
        <v>78</v>
      </c>
      <c r="AY410" s="180" t="s">
        <v>137</v>
      </c>
    </row>
    <row r="411" spans="1:65" s="13" customFormat="1">
      <c r="B411" s="186"/>
      <c r="D411" s="175" t="s">
        <v>145</v>
      </c>
      <c r="E411" s="187" t="s">
        <v>1</v>
      </c>
      <c r="F411" s="188" t="s">
        <v>86</v>
      </c>
      <c r="H411" s="189">
        <v>1</v>
      </c>
      <c r="I411" s="190"/>
      <c r="J411" s="190"/>
      <c r="M411" s="186"/>
      <c r="N411" s="191"/>
      <c r="O411" s="192"/>
      <c r="P411" s="192"/>
      <c r="Q411" s="192"/>
      <c r="R411" s="192"/>
      <c r="S411" s="192"/>
      <c r="T411" s="192"/>
      <c r="U411" s="192"/>
      <c r="V411" s="192"/>
      <c r="W411" s="192"/>
      <c r="X411" s="193"/>
      <c r="AT411" s="187" t="s">
        <v>145</v>
      </c>
      <c r="AU411" s="187" t="s">
        <v>86</v>
      </c>
      <c r="AV411" s="13" t="s">
        <v>88</v>
      </c>
      <c r="AW411" s="13" t="s">
        <v>4</v>
      </c>
      <c r="AX411" s="13" t="s">
        <v>78</v>
      </c>
      <c r="AY411" s="187" t="s">
        <v>137</v>
      </c>
    </row>
    <row r="412" spans="1:65" s="14" customFormat="1">
      <c r="B412" s="194"/>
      <c r="D412" s="175" t="s">
        <v>145</v>
      </c>
      <c r="E412" s="195" t="s">
        <v>1</v>
      </c>
      <c r="F412" s="196" t="s">
        <v>148</v>
      </c>
      <c r="H412" s="197">
        <v>1</v>
      </c>
      <c r="I412" s="198"/>
      <c r="J412" s="198"/>
      <c r="M412" s="194"/>
      <c r="N412" s="199"/>
      <c r="O412" s="200"/>
      <c r="P412" s="200"/>
      <c r="Q412" s="200"/>
      <c r="R412" s="200"/>
      <c r="S412" s="200"/>
      <c r="T412" s="200"/>
      <c r="U412" s="200"/>
      <c r="V412" s="200"/>
      <c r="W412" s="200"/>
      <c r="X412" s="201"/>
      <c r="AT412" s="195" t="s">
        <v>145</v>
      </c>
      <c r="AU412" s="195" t="s">
        <v>86</v>
      </c>
      <c r="AV412" s="14" t="s">
        <v>142</v>
      </c>
      <c r="AW412" s="14" t="s">
        <v>4</v>
      </c>
      <c r="AX412" s="14" t="s">
        <v>86</v>
      </c>
      <c r="AY412" s="195" t="s">
        <v>137</v>
      </c>
    </row>
    <row r="413" spans="1:65" s="2" customFormat="1" ht="24" customHeight="1">
      <c r="A413" s="31"/>
      <c r="B413" s="159"/>
      <c r="C413" s="160" t="s">
        <v>393</v>
      </c>
      <c r="D413" s="160" t="s">
        <v>138</v>
      </c>
      <c r="E413" s="161" t="s">
        <v>485</v>
      </c>
      <c r="F413" s="162" t="s">
        <v>486</v>
      </c>
      <c r="G413" s="163" t="s">
        <v>141</v>
      </c>
      <c r="H413" s="164">
        <v>1</v>
      </c>
      <c r="I413" s="165"/>
      <c r="J413" s="165"/>
      <c r="K413" s="166">
        <f>ROUND(P413*H413,2)</f>
        <v>0</v>
      </c>
      <c r="L413" s="167"/>
      <c r="M413" s="32"/>
      <c r="N413" s="168" t="s">
        <v>1</v>
      </c>
      <c r="O413" s="169" t="s">
        <v>41</v>
      </c>
      <c r="P413" s="170">
        <f>I413+J413</f>
        <v>0</v>
      </c>
      <c r="Q413" s="170">
        <f>ROUND(I413*H413,2)</f>
        <v>0</v>
      </c>
      <c r="R413" s="170">
        <f>ROUND(J413*H413,2)</f>
        <v>0</v>
      </c>
      <c r="S413" s="56"/>
      <c r="T413" s="171">
        <f>S413*H413</f>
        <v>0</v>
      </c>
      <c r="U413" s="171">
        <v>0</v>
      </c>
      <c r="V413" s="171">
        <f>U413*H413</f>
        <v>0</v>
      </c>
      <c r="W413" s="171">
        <v>0</v>
      </c>
      <c r="X413" s="172">
        <f>W413*H413</f>
        <v>0</v>
      </c>
      <c r="Y413" s="31"/>
      <c r="Z413" s="31"/>
      <c r="AA413" s="31"/>
      <c r="AB413" s="31"/>
      <c r="AC413" s="31"/>
      <c r="AD413" s="31"/>
      <c r="AE413" s="31"/>
      <c r="AR413" s="173" t="s">
        <v>142</v>
      </c>
      <c r="AT413" s="173" t="s">
        <v>138</v>
      </c>
      <c r="AU413" s="173" t="s">
        <v>86</v>
      </c>
      <c r="AY413" s="17" t="s">
        <v>137</v>
      </c>
      <c r="BE413" s="174">
        <f>IF(O413="základní",K413,0)</f>
        <v>0</v>
      </c>
      <c r="BF413" s="174">
        <f>IF(O413="snížená",K413,0)</f>
        <v>0</v>
      </c>
      <c r="BG413" s="174">
        <f>IF(O413="zákl. přenesená",K413,0)</f>
        <v>0</v>
      </c>
      <c r="BH413" s="174">
        <f>IF(O413="sníž. přenesená",K413,0)</f>
        <v>0</v>
      </c>
      <c r="BI413" s="174">
        <f>IF(O413="nulová",K413,0)</f>
        <v>0</v>
      </c>
      <c r="BJ413" s="17" t="s">
        <v>86</v>
      </c>
      <c r="BK413" s="174">
        <f>ROUND(P413*H413,2)</f>
        <v>0</v>
      </c>
      <c r="BL413" s="17" t="s">
        <v>142</v>
      </c>
      <c r="BM413" s="173" t="s">
        <v>487</v>
      </c>
    </row>
    <row r="414" spans="1:65" s="2" customFormat="1" ht="19.5">
      <c r="A414" s="31"/>
      <c r="B414" s="32"/>
      <c r="C414" s="31"/>
      <c r="D414" s="175" t="s">
        <v>144</v>
      </c>
      <c r="E414" s="31"/>
      <c r="F414" s="176" t="s">
        <v>486</v>
      </c>
      <c r="G414" s="31"/>
      <c r="H414" s="31"/>
      <c r="I414" s="95"/>
      <c r="J414" s="95"/>
      <c r="K414" s="31"/>
      <c r="L414" s="31"/>
      <c r="M414" s="32"/>
      <c r="N414" s="177"/>
      <c r="O414" s="178"/>
      <c r="P414" s="56"/>
      <c r="Q414" s="56"/>
      <c r="R414" s="56"/>
      <c r="S414" s="56"/>
      <c r="T414" s="56"/>
      <c r="U414" s="56"/>
      <c r="V414" s="56"/>
      <c r="W414" s="56"/>
      <c r="X414" s="57"/>
      <c r="Y414" s="31"/>
      <c r="Z414" s="31"/>
      <c r="AA414" s="31"/>
      <c r="AB414" s="31"/>
      <c r="AC414" s="31"/>
      <c r="AD414" s="31"/>
      <c r="AE414" s="31"/>
      <c r="AT414" s="17" t="s">
        <v>144</v>
      </c>
      <c r="AU414" s="17" t="s">
        <v>86</v>
      </c>
    </row>
    <row r="415" spans="1:65" s="12" customFormat="1">
      <c r="B415" s="179"/>
      <c r="D415" s="175" t="s">
        <v>145</v>
      </c>
      <c r="E415" s="180" t="s">
        <v>1</v>
      </c>
      <c r="F415" s="181" t="s">
        <v>488</v>
      </c>
      <c r="H415" s="180" t="s">
        <v>1</v>
      </c>
      <c r="I415" s="182"/>
      <c r="J415" s="182"/>
      <c r="M415" s="179"/>
      <c r="N415" s="183"/>
      <c r="O415" s="184"/>
      <c r="P415" s="184"/>
      <c r="Q415" s="184"/>
      <c r="R415" s="184"/>
      <c r="S415" s="184"/>
      <c r="T415" s="184"/>
      <c r="U415" s="184"/>
      <c r="V415" s="184"/>
      <c r="W415" s="184"/>
      <c r="X415" s="185"/>
      <c r="AT415" s="180" t="s">
        <v>145</v>
      </c>
      <c r="AU415" s="180" t="s">
        <v>86</v>
      </c>
      <c r="AV415" s="12" t="s">
        <v>86</v>
      </c>
      <c r="AW415" s="12" t="s">
        <v>4</v>
      </c>
      <c r="AX415" s="12" t="s">
        <v>78</v>
      </c>
      <c r="AY415" s="180" t="s">
        <v>137</v>
      </c>
    </row>
    <row r="416" spans="1:65" s="13" customFormat="1">
      <c r="B416" s="186"/>
      <c r="D416" s="175" t="s">
        <v>145</v>
      </c>
      <c r="E416" s="187" t="s">
        <v>1</v>
      </c>
      <c r="F416" s="188" t="s">
        <v>86</v>
      </c>
      <c r="H416" s="189">
        <v>1</v>
      </c>
      <c r="I416" s="190"/>
      <c r="J416" s="190"/>
      <c r="M416" s="186"/>
      <c r="N416" s="191"/>
      <c r="O416" s="192"/>
      <c r="P416" s="192"/>
      <c r="Q416" s="192"/>
      <c r="R416" s="192"/>
      <c r="S416" s="192"/>
      <c r="T416" s="192"/>
      <c r="U416" s="192"/>
      <c r="V416" s="192"/>
      <c r="W416" s="192"/>
      <c r="X416" s="193"/>
      <c r="AT416" s="187" t="s">
        <v>145</v>
      </c>
      <c r="AU416" s="187" t="s">
        <v>86</v>
      </c>
      <c r="AV416" s="13" t="s">
        <v>88</v>
      </c>
      <c r="AW416" s="13" t="s">
        <v>4</v>
      </c>
      <c r="AX416" s="13" t="s">
        <v>78</v>
      </c>
      <c r="AY416" s="187" t="s">
        <v>137</v>
      </c>
    </row>
    <row r="417" spans="1:65" s="14" customFormat="1">
      <c r="B417" s="194"/>
      <c r="D417" s="175" t="s">
        <v>145</v>
      </c>
      <c r="E417" s="195" t="s">
        <v>1</v>
      </c>
      <c r="F417" s="196" t="s">
        <v>148</v>
      </c>
      <c r="H417" s="197">
        <v>1</v>
      </c>
      <c r="I417" s="198"/>
      <c r="J417" s="198"/>
      <c r="M417" s="194"/>
      <c r="N417" s="199"/>
      <c r="O417" s="200"/>
      <c r="P417" s="200"/>
      <c r="Q417" s="200"/>
      <c r="R417" s="200"/>
      <c r="S417" s="200"/>
      <c r="T417" s="200"/>
      <c r="U417" s="200"/>
      <c r="V417" s="200"/>
      <c r="W417" s="200"/>
      <c r="X417" s="201"/>
      <c r="AT417" s="195" t="s">
        <v>145</v>
      </c>
      <c r="AU417" s="195" t="s">
        <v>86</v>
      </c>
      <c r="AV417" s="14" t="s">
        <v>142</v>
      </c>
      <c r="AW417" s="14" t="s">
        <v>4</v>
      </c>
      <c r="AX417" s="14" t="s">
        <v>86</v>
      </c>
      <c r="AY417" s="195" t="s">
        <v>137</v>
      </c>
    </row>
    <row r="418" spans="1:65" s="2" customFormat="1" ht="48" customHeight="1">
      <c r="A418" s="31"/>
      <c r="B418" s="159"/>
      <c r="C418" s="160" t="s">
        <v>238</v>
      </c>
      <c r="D418" s="160" t="s">
        <v>138</v>
      </c>
      <c r="E418" s="161" t="s">
        <v>489</v>
      </c>
      <c r="F418" s="162" t="s">
        <v>490</v>
      </c>
      <c r="G418" s="163" t="s">
        <v>141</v>
      </c>
      <c r="H418" s="164">
        <v>1</v>
      </c>
      <c r="I418" s="165"/>
      <c r="J418" s="165"/>
      <c r="K418" s="166">
        <f>ROUND(P418*H418,2)</f>
        <v>0</v>
      </c>
      <c r="L418" s="167"/>
      <c r="M418" s="32"/>
      <c r="N418" s="168" t="s">
        <v>1</v>
      </c>
      <c r="O418" s="169" t="s">
        <v>41</v>
      </c>
      <c r="P418" s="170">
        <f>I418+J418</f>
        <v>0</v>
      </c>
      <c r="Q418" s="170">
        <f>ROUND(I418*H418,2)</f>
        <v>0</v>
      </c>
      <c r="R418" s="170">
        <f>ROUND(J418*H418,2)</f>
        <v>0</v>
      </c>
      <c r="S418" s="56"/>
      <c r="T418" s="171">
        <f>S418*H418</f>
        <v>0</v>
      </c>
      <c r="U418" s="171">
        <v>0</v>
      </c>
      <c r="V418" s="171">
        <f>U418*H418</f>
        <v>0</v>
      </c>
      <c r="W418" s="171">
        <v>0</v>
      </c>
      <c r="X418" s="172">
        <f>W418*H418</f>
        <v>0</v>
      </c>
      <c r="Y418" s="31"/>
      <c r="Z418" s="31"/>
      <c r="AA418" s="31"/>
      <c r="AB418" s="31"/>
      <c r="AC418" s="31"/>
      <c r="AD418" s="31"/>
      <c r="AE418" s="31"/>
      <c r="AR418" s="173" t="s">
        <v>142</v>
      </c>
      <c r="AT418" s="173" t="s">
        <v>138</v>
      </c>
      <c r="AU418" s="173" t="s">
        <v>86</v>
      </c>
      <c r="AY418" s="17" t="s">
        <v>137</v>
      </c>
      <c r="BE418" s="174">
        <f>IF(O418="základní",K418,0)</f>
        <v>0</v>
      </c>
      <c r="BF418" s="174">
        <f>IF(O418="snížená",K418,0)</f>
        <v>0</v>
      </c>
      <c r="BG418" s="174">
        <f>IF(O418="zákl. přenesená",K418,0)</f>
        <v>0</v>
      </c>
      <c r="BH418" s="174">
        <f>IF(O418="sníž. přenesená",K418,0)</f>
        <v>0</v>
      </c>
      <c r="BI418" s="174">
        <f>IF(O418="nulová",K418,0)</f>
        <v>0</v>
      </c>
      <c r="BJ418" s="17" t="s">
        <v>86</v>
      </c>
      <c r="BK418" s="174">
        <f>ROUND(P418*H418,2)</f>
        <v>0</v>
      </c>
      <c r="BL418" s="17" t="s">
        <v>142</v>
      </c>
      <c r="BM418" s="173" t="s">
        <v>491</v>
      </c>
    </row>
    <row r="419" spans="1:65" s="2" customFormat="1" ht="29.25">
      <c r="A419" s="31"/>
      <c r="B419" s="32"/>
      <c r="C419" s="31"/>
      <c r="D419" s="175" t="s">
        <v>144</v>
      </c>
      <c r="E419" s="31"/>
      <c r="F419" s="176" t="s">
        <v>490</v>
      </c>
      <c r="G419" s="31"/>
      <c r="H419" s="31"/>
      <c r="I419" s="95"/>
      <c r="J419" s="95"/>
      <c r="K419" s="31"/>
      <c r="L419" s="31"/>
      <c r="M419" s="32"/>
      <c r="N419" s="177"/>
      <c r="O419" s="178"/>
      <c r="P419" s="56"/>
      <c r="Q419" s="56"/>
      <c r="R419" s="56"/>
      <c r="S419" s="56"/>
      <c r="T419" s="56"/>
      <c r="U419" s="56"/>
      <c r="V419" s="56"/>
      <c r="W419" s="56"/>
      <c r="X419" s="57"/>
      <c r="Y419" s="31"/>
      <c r="Z419" s="31"/>
      <c r="AA419" s="31"/>
      <c r="AB419" s="31"/>
      <c r="AC419" s="31"/>
      <c r="AD419" s="31"/>
      <c r="AE419" s="31"/>
      <c r="AT419" s="17" t="s">
        <v>144</v>
      </c>
      <c r="AU419" s="17" t="s">
        <v>86</v>
      </c>
    </row>
    <row r="420" spans="1:65" s="12" customFormat="1">
      <c r="B420" s="179"/>
      <c r="D420" s="175" t="s">
        <v>145</v>
      </c>
      <c r="E420" s="180" t="s">
        <v>1</v>
      </c>
      <c r="F420" s="181" t="s">
        <v>492</v>
      </c>
      <c r="H420" s="180" t="s">
        <v>1</v>
      </c>
      <c r="I420" s="182"/>
      <c r="J420" s="182"/>
      <c r="M420" s="179"/>
      <c r="N420" s="183"/>
      <c r="O420" s="184"/>
      <c r="P420" s="184"/>
      <c r="Q420" s="184"/>
      <c r="R420" s="184"/>
      <c r="S420" s="184"/>
      <c r="T420" s="184"/>
      <c r="U420" s="184"/>
      <c r="V420" s="184"/>
      <c r="W420" s="184"/>
      <c r="X420" s="185"/>
      <c r="AT420" s="180" t="s">
        <v>145</v>
      </c>
      <c r="AU420" s="180" t="s">
        <v>86</v>
      </c>
      <c r="AV420" s="12" t="s">
        <v>86</v>
      </c>
      <c r="AW420" s="12" t="s">
        <v>4</v>
      </c>
      <c r="AX420" s="12" t="s">
        <v>78</v>
      </c>
      <c r="AY420" s="180" t="s">
        <v>137</v>
      </c>
    </row>
    <row r="421" spans="1:65" s="13" customFormat="1">
      <c r="B421" s="186"/>
      <c r="D421" s="175" t="s">
        <v>145</v>
      </c>
      <c r="E421" s="187" t="s">
        <v>1</v>
      </c>
      <c r="F421" s="188" t="s">
        <v>86</v>
      </c>
      <c r="H421" s="189">
        <v>1</v>
      </c>
      <c r="I421" s="190"/>
      <c r="J421" s="190"/>
      <c r="M421" s="186"/>
      <c r="N421" s="191"/>
      <c r="O421" s="192"/>
      <c r="P421" s="192"/>
      <c r="Q421" s="192"/>
      <c r="R421" s="192"/>
      <c r="S421" s="192"/>
      <c r="T421" s="192"/>
      <c r="U421" s="192"/>
      <c r="V421" s="192"/>
      <c r="W421" s="192"/>
      <c r="X421" s="193"/>
      <c r="AT421" s="187" t="s">
        <v>145</v>
      </c>
      <c r="AU421" s="187" t="s">
        <v>86</v>
      </c>
      <c r="AV421" s="13" t="s">
        <v>88</v>
      </c>
      <c r="AW421" s="13" t="s">
        <v>4</v>
      </c>
      <c r="AX421" s="13" t="s">
        <v>78</v>
      </c>
      <c r="AY421" s="187" t="s">
        <v>137</v>
      </c>
    </row>
    <row r="422" spans="1:65" s="14" customFormat="1">
      <c r="B422" s="194"/>
      <c r="D422" s="175" t="s">
        <v>145</v>
      </c>
      <c r="E422" s="195" t="s">
        <v>1</v>
      </c>
      <c r="F422" s="196" t="s">
        <v>148</v>
      </c>
      <c r="H422" s="197">
        <v>1</v>
      </c>
      <c r="I422" s="198"/>
      <c r="J422" s="198"/>
      <c r="M422" s="194"/>
      <c r="N422" s="199"/>
      <c r="O422" s="200"/>
      <c r="P422" s="200"/>
      <c r="Q422" s="200"/>
      <c r="R422" s="200"/>
      <c r="S422" s="200"/>
      <c r="T422" s="200"/>
      <c r="U422" s="200"/>
      <c r="V422" s="200"/>
      <c r="W422" s="200"/>
      <c r="X422" s="201"/>
      <c r="AT422" s="195" t="s">
        <v>145</v>
      </c>
      <c r="AU422" s="195" t="s">
        <v>86</v>
      </c>
      <c r="AV422" s="14" t="s">
        <v>142</v>
      </c>
      <c r="AW422" s="14" t="s">
        <v>4</v>
      </c>
      <c r="AX422" s="14" t="s">
        <v>86</v>
      </c>
      <c r="AY422" s="195" t="s">
        <v>137</v>
      </c>
    </row>
    <row r="423" spans="1:65" s="2" customFormat="1" ht="24" customHeight="1">
      <c r="A423" s="31"/>
      <c r="B423" s="159"/>
      <c r="C423" s="160" t="s">
        <v>400</v>
      </c>
      <c r="D423" s="160" t="s">
        <v>138</v>
      </c>
      <c r="E423" s="161" t="s">
        <v>493</v>
      </c>
      <c r="F423" s="162" t="s">
        <v>494</v>
      </c>
      <c r="G423" s="163" t="s">
        <v>141</v>
      </c>
      <c r="H423" s="164">
        <v>4</v>
      </c>
      <c r="I423" s="165"/>
      <c r="J423" s="165"/>
      <c r="K423" s="166">
        <f>ROUND(P423*H423,2)</f>
        <v>0</v>
      </c>
      <c r="L423" s="167"/>
      <c r="M423" s="32"/>
      <c r="N423" s="168" t="s">
        <v>1</v>
      </c>
      <c r="O423" s="169" t="s">
        <v>41</v>
      </c>
      <c r="P423" s="170">
        <f>I423+J423</f>
        <v>0</v>
      </c>
      <c r="Q423" s="170">
        <f>ROUND(I423*H423,2)</f>
        <v>0</v>
      </c>
      <c r="R423" s="170">
        <f>ROUND(J423*H423,2)</f>
        <v>0</v>
      </c>
      <c r="S423" s="56"/>
      <c r="T423" s="171">
        <f>S423*H423</f>
        <v>0</v>
      </c>
      <c r="U423" s="171">
        <v>0</v>
      </c>
      <c r="V423" s="171">
        <f>U423*H423</f>
        <v>0</v>
      </c>
      <c r="W423" s="171">
        <v>0</v>
      </c>
      <c r="X423" s="172">
        <f>W423*H423</f>
        <v>0</v>
      </c>
      <c r="Y423" s="31"/>
      <c r="Z423" s="31"/>
      <c r="AA423" s="31"/>
      <c r="AB423" s="31"/>
      <c r="AC423" s="31"/>
      <c r="AD423" s="31"/>
      <c r="AE423" s="31"/>
      <c r="AR423" s="173" t="s">
        <v>142</v>
      </c>
      <c r="AT423" s="173" t="s">
        <v>138</v>
      </c>
      <c r="AU423" s="173" t="s">
        <v>86</v>
      </c>
      <c r="AY423" s="17" t="s">
        <v>137</v>
      </c>
      <c r="BE423" s="174">
        <f>IF(O423="základní",K423,0)</f>
        <v>0</v>
      </c>
      <c r="BF423" s="174">
        <f>IF(O423="snížená",K423,0)</f>
        <v>0</v>
      </c>
      <c r="BG423" s="174">
        <f>IF(O423="zákl. přenesená",K423,0)</f>
        <v>0</v>
      </c>
      <c r="BH423" s="174">
        <f>IF(O423="sníž. přenesená",K423,0)</f>
        <v>0</v>
      </c>
      <c r="BI423" s="174">
        <f>IF(O423="nulová",K423,0)</f>
        <v>0</v>
      </c>
      <c r="BJ423" s="17" t="s">
        <v>86</v>
      </c>
      <c r="BK423" s="174">
        <f>ROUND(P423*H423,2)</f>
        <v>0</v>
      </c>
      <c r="BL423" s="17" t="s">
        <v>142</v>
      </c>
      <c r="BM423" s="173" t="s">
        <v>495</v>
      </c>
    </row>
    <row r="424" spans="1:65" s="2" customFormat="1" ht="19.5">
      <c r="A424" s="31"/>
      <c r="B424" s="32"/>
      <c r="C424" s="31"/>
      <c r="D424" s="175" t="s">
        <v>144</v>
      </c>
      <c r="E424" s="31"/>
      <c r="F424" s="176" t="s">
        <v>494</v>
      </c>
      <c r="G424" s="31"/>
      <c r="H424" s="31"/>
      <c r="I424" s="95"/>
      <c r="J424" s="95"/>
      <c r="K424" s="31"/>
      <c r="L424" s="31"/>
      <c r="M424" s="32"/>
      <c r="N424" s="177"/>
      <c r="O424" s="178"/>
      <c r="P424" s="56"/>
      <c r="Q424" s="56"/>
      <c r="R424" s="56"/>
      <c r="S424" s="56"/>
      <c r="T424" s="56"/>
      <c r="U424" s="56"/>
      <c r="V424" s="56"/>
      <c r="W424" s="56"/>
      <c r="X424" s="57"/>
      <c r="Y424" s="31"/>
      <c r="Z424" s="31"/>
      <c r="AA424" s="31"/>
      <c r="AB424" s="31"/>
      <c r="AC424" s="31"/>
      <c r="AD424" s="31"/>
      <c r="AE424" s="31"/>
      <c r="AT424" s="17" t="s">
        <v>144</v>
      </c>
      <c r="AU424" s="17" t="s">
        <v>86</v>
      </c>
    </row>
    <row r="425" spans="1:65" s="12" customFormat="1">
      <c r="B425" s="179"/>
      <c r="D425" s="175" t="s">
        <v>145</v>
      </c>
      <c r="E425" s="180" t="s">
        <v>1</v>
      </c>
      <c r="F425" s="181" t="s">
        <v>496</v>
      </c>
      <c r="H425" s="180" t="s">
        <v>1</v>
      </c>
      <c r="I425" s="182"/>
      <c r="J425" s="182"/>
      <c r="M425" s="179"/>
      <c r="N425" s="183"/>
      <c r="O425" s="184"/>
      <c r="P425" s="184"/>
      <c r="Q425" s="184"/>
      <c r="R425" s="184"/>
      <c r="S425" s="184"/>
      <c r="T425" s="184"/>
      <c r="U425" s="184"/>
      <c r="V425" s="184"/>
      <c r="W425" s="184"/>
      <c r="X425" s="185"/>
      <c r="AT425" s="180" t="s">
        <v>145</v>
      </c>
      <c r="AU425" s="180" t="s">
        <v>86</v>
      </c>
      <c r="AV425" s="12" t="s">
        <v>86</v>
      </c>
      <c r="AW425" s="12" t="s">
        <v>4</v>
      </c>
      <c r="AX425" s="12" t="s">
        <v>78</v>
      </c>
      <c r="AY425" s="180" t="s">
        <v>137</v>
      </c>
    </row>
    <row r="426" spans="1:65" s="13" customFormat="1">
      <c r="B426" s="186"/>
      <c r="D426" s="175" t="s">
        <v>145</v>
      </c>
      <c r="E426" s="187" t="s">
        <v>1</v>
      </c>
      <c r="F426" s="188" t="s">
        <v>142</v>
      </c>
      <c r="H426" s="189">
        <v>4</v>
      </c>
      <c r="I426" s="190"/>
      <c r="J426" s="190"/>
      <c r="M426" s="186"/>
      <c r="N426" s="191"/>
      <c r="O426" s="192"/>
      <c r="P426" s="192"/>
      <c r="Q426" s="192"/>
      <c r="R426" s="192"/>
      <c r="S426" s="192"/>
      <c r="T426" s="192"/>
      <c r="U426" s="192"/>
      <c r="V426" s="192"/>
      <c r="W426" s="192"/>
      <c r="X426" s="193"/>
      <c r="AT426" s="187" t="s">
        <v>145</v>
      </c>
      <c r="AU426" s="187" t="s">
        <v>86</v>
      </c>
      <c r="AV426" s="13" t="s">
        <v>88</v>
      </c>
      <c r="AW426" s="13" t="s">
        <v>4</v>
      </c>
      <c r="AX426" s="13" t="s">
        <v>78</v>
      </c>
      <c r="AY426" s="187" t="s">
        <v>137</v>
      </c>
    </row>
    <row r="427" spans="1:65" s="14" customFormat="1">
      <c r="B427" s="194"/>
      <c r="D427" s="175" t="s">
        <v>145</v>
      </c>
      <c r="E427" s="195" t="s">
        <v>1</v>
      </c>
      <c r="F427" s="196" t="s">
        <v>148</v>
      </c>
      <c r="H427" s="197">
        <v>4</v>
      </c>
      <c r="I427" s="198"/>
      <c r="J427" s="198"/>
      <c r="M427" s="194"/>
      <c r="N427" s="199"/>
      <c r="O427" s="200"/>
      <c r="P427" s="200"/>
      <c r="Q427" s="200"/>
      <c r="R427" s="200"/>
      <c r="S427" s="200"/>
      <c r="T427" s="200"/>
      <c r="U427" s="200"/>
      <c r="V427" s="200"/>
      <c r="W427" s="200"/>
      <c r="X427" s="201"/>
      <c r="AT427" s="195" t="s">
        <v>145</v>
      </c>
      <c r="AU427" s="195" t="s">
        <v>86</v>
      </c>
      <c r="AV427" s="14" t="s">
        <v>142</v>
      </c>
      <c r="AW427" s="14" t="s">
        <v>4</v>
      </c>
      <c r="AX427" s="14" t="s">
        <v>86</v>
      </c>
      <c r="AY427" s="195" t="s">
        <v>137</v>
      </c>
    </row>
    <row r="428" spans="1:65" s="2" customFormat="1" ht="48" customHeight="1">
      <c r="A428" s="31"/>
      <c r="B428" s="159"/>
      <c r="C428" s="160" t="s">
        <v>242</v>
      </c>
      <c r="D428" s="160" t="s">
        <v>138</v>
      </c>
      <c r="E428" s="161" t="s">
        <v>497</v>
      </c>
      <c r="F428" s="162" t="s">
        <v>383</v>
      </c>
      <c r="G428" s="163" t="s">
        <v>141</v>
      </c>
      <c r="H428" s="164">
        <v>1</v>
      </c>
      <c r="I428" s="165"/>
      <c r="J428" s="165"/>
      <c r="K428" s="166">
        <f>ROUND(P428*H428,2)</f>
        <v>0</v>
      </c>
      <c r="L428" s="167"/>
      <c r="M428" s="32"/>
      <c r="N428" s="168" t="s">
        <v>1</v>
      </c>
      <c r="O428" s="169" t="s">
        <v>41</v>
      </c>
      <c r="P428" s="170">
        <f>I428+J428</f>
        <v>0</v>
      </c>
      <c r="Q428" s="170">
        <f>ROUND(I428*H428,2)</f>
        <v>0</v>
      </c>
      <c r="R428" s="170">
        <f>ROUND(J428*H428,2)</f>
        <v>0</v>
      </c>
      <c r="S428" s="56"/>
      <c r="T428" s="171">
        <f>S428*H428</f>
        <v>0</v>
      </c>
      <c r="U428" s="171">
        <v>0</v>
      </c>
      <c r="V428" s="171">
        <f>U428*H428</f>
        <v>0</v>
      </c>
      <c r="W428" s="171">
        <v>0</v>
      </c>
      <c r="X428" s="172">
        <f>W428*H428</f>
        <v>0</v>
      </c>
      <c r="Y428" s="31"/>
      <c r="Z428" s="31"/>
      <c r="AA428" s="31"/>
      <c r="AB428" s="31"/>
      <c r="AC428" s="31"/>
      <c r="AD428" s="31"/>
      <c r="AE428" s="31"/>
      <c r="AR428" s="173" t="s">
        <v>142</v>
      </c>
      <c r="AT428" s="173" t="s">
        <v>138</v>
      </c>
      <c r="AU428" s="173" t="s">
        <v>86</v>
      </c>
      <c r="AY428" s="17" t="s">
        <v>137</v>
      </c>
      <c r="BE428" s="174">
        <f>IF(O428="základní",K428,0)</f>
        <v>0</v>
      </c>
      <c r="BF428" s="174">
        <f>IF(O428="snížená",K428,0)</f>
        <v>0</v>
      </c>
      <c r="BG428" s="174">
        <f>IF(O428="zákl. přenesená",K428,0)</f>
        <v>0</v>
      </c>
      <c r="BH428" s="174">
        <f>IF(O428="sníž. přenesená",K428,0)</f>
        <v>0</v>
      </c>
      <c r="BI428" s="174">
        <f>IF(O428="nulová",K428,0)</f>
        <v>0</v>
      </c>
      <c r="BJ428" s="17" t="s">
        <v>86</v>
      </c>
      <c r="BK428" s="174">
        <f>ROUND(P428*H428,2)</f>
        <v>0</v>
      </c>
      <c r="BL428" s="17" t="s">
        <v>142</v>
      </c>
      <c r="BM428" s="173" t="s">
        <v>384</v>
      </c>
    </row>
    <row r="429" spans="1:65" s="2" customFormat="1" ht="29.25">
      <c r="A429" s="31"/>
      <c r="B429" s="32"/>
      <c r="C429" s="31"/>
      <c r="D429" s="175" t="s">
        <v>144</v>
      </c>
      <c r="E429" s="31"/>
      <c r="F429" s="176" t="s">
        <v>383</v>
      </c>
      <c r="G429" s="31"/>
      <c r="H429" s="31"/>
      <c r="I429" s="95"/>
      <c r="J429" s="95"/>
      <c r="K429" s="31"/>
      <c r="L429" s="31"/>
      <c r="M429" s="32"/>
      <c r="N429" s="177"/>
      <c r="O429" s="178"/>
      <c r="P429" s="56"/>
      <c r="Q429" s="56"/>
      <c r="R429" s="56"/>
      <c r="S429" s="56"/>
      <c r="T429" s="56"/>
      <c r="U429" s="56"/>
      <c r="V429" s="56"/>
      <c r="W429" s="56"/>
      <c r="X429" s="57"/>
      <c r="Y429" s="31"/>
      <c r="Z429" s="31"/>
      <c r="AA429" s="31"/>
      <c r="AB429" s="31"/>
      <c r="AC429" s="31"/>
      <c r="AD429" s="31"/>
      <c r="AE429" s="31"/>
      <c r="AT429" s="17" t="s">
        <v>144</v>
      </c>
      <c r="AU429" s="17" t="s">
        <v>86</v>
      </c>
    </row>
    <row r="430" spans="1:65" s="12" customFormat="1">
      <c r="B430" s="179"/>
      <c r="D430" s="175" t="s">
        <v>145</v>
      </c>
      <c r="E430" s="180" t="s">
        <v>1</v>
      </c>
      <c r="F430" s="181" t="s">
        <v>381</v>
      </c>
      <c r="H430" s="180" t="s">
        <v>1</v>
      </c>
      <c r="I430" s="182"/>
      <c r="J430" s="182"/>
      <c r="M430" s="179"/>
      <c r="N430" s="183"/>
      <c r="O430" s="184"/>
      <c r="P430" s="184"/>
      <c r="Q430" s="184"/>
      <c r="R430" s="184"/>
      <c r="S430" s="184"/>
      <c r="T430" s="184"/>
      <c r="U430" s="184"/>
      <c r="V430" s="184"/>
      <c r="W430" s="184"/>
      <c r="X430" s="185"/>
      <c r="AT430" s="180" t="s">
        <v>145</v>
      </c>
      <c r="AU430" s="180" t="s">
        <v>86</v>
      </c>
      <c r="AV430" s="12" t="s">
        <v>86</v>
      </c>
      <c r="AW430" s="12" t="s">
        <v>4</v>
      </c>
      <c r="AX430" s="12" t="s">
        <v>78</v>
      </c>
      <c r="AY430" s="180" t="s">
        <v>137</v>
      </c>
    </row>
    <row r="431" spans="1:65" s="13" customFormat="1">
      <c r="B431" s="186"/>
      <c r="D431" s="175" t="s">
        <v>145</v>
      </c>
      <c r="E431" s="187" t="s">
        <v>1</v>
      </c>
      <c r="F431" s="188" t="s">
        <v>86</v>
      </c>
      <c r="H431" s="189">
        <v>1</v>
      </c>
      <c r="I431" s="190"/>
      <c r="J431" s="190"/>
      <c r="M431" s="186"/>
      <c r="N431" s="191"/>
      <c r="O431" s="192"/>
      <c r="P431" s="192"/>
      <c r="Q431" s="192"/>
      <c r="R431" s="192"/>
      <c r="S431" s="192"/>
      <c r="T431" s="192"/>
      <c r="U431" s="192"/>
      <c r="V431" s="192"/>
      <c r="W431" s="192"/>
      <c r="X431" s="193"/>
      <c r="AT431" s="187" t="s">
        <v>145</v>
      </c>
      <c r="AU431" s="187" t="s">
        <v>86</v>
      </c>
      <c r="AV431" s="13" t="s">
        <v>88</v>
      </c>
      <c r="AW431" s="13" t="s">
        <v>4</v>
      </c>
      <c r="AX431" s="13" t="s">
        <v>78</v>
      </c>
      <c r="AY431" s="187" t="s">
        <v>137</v>
      </c>
    </row>
    <row r="432" spans="1:65" s="14" customFormat="1">
      <c r="B432" s="194"/>
      <c r="D432" s="175" t="s">
        <v>145</v>
      </c>
      <c r="E432" s="195" t="s">
        <v>1</v>
      </c>
      <c r="F432" s="196" t="s">
        <v>148</v>
      </c>
      <c r="H432" s="197">
        <v>1</v>
      </c>
      <c r="I432" s="198"/>
      <c r="J432" s="198"/>
      <c r="M432" s="194"/>
      <c r="N432" s="199"/>
      <c r="O432" s="200"/>
      <c r="P432" s="200"/>
      <c r="Q432" s="200"/>
      <c r="R432" s="200"/>
      <c r="S432" s="200"/>
      <c r="T432" s="200"/>
      <c r="U432" s="200"/>
      <c r="V432" s="200"/>
      <c r="W432" s="200"/>
      <c r="X432" s="201"/>
      <c r="AT432" s="195" t="s">
        <v>145</v>
      </c>
      <c r="AU432" s="195" t="s">
        <v>86</v>
      </c>
      <c r="AV432" s="14" t="s">
        <v>142</v>
      </c>
      <c r="AW432" s="14" t="s">
        <v>4</v>
      </c>
      <c r="AX432" s="14" t="s">
        <v>86</v>
      </c>
      <c r="AY432" s="195" t="s">
        <v>137</v>
      </c>
    </row>
    <row r="433" spans="1:65" s="2" customFormat="1" ht="36" customHeight="1">
      <c r="A433" s="31"/>
      <c r="B433" s="159"/>
      <c r="C433" s="160" t="s">
        <v>498</v>
      </c>
      <c r="D433" s="160" t="s">
        <v>138</v>
      </c>
      <c r="E433" s="161" t="s">
        <v>499</v>
      </c>
      <c r="F433" s="162" t="s">
        <v>387</v>
      </c>
      <c r="G433" s="163" t="s">
        <v>141</v>
      </c>
      <c r="H433" s="164">
        <v>2</v>
      </c>
      <c r="I433" s="165"/>
      <c r="J433" s="165"/>
      <c r="K433" s="166">
        <f>ROUND(P433*H433,2)</f>
        <v>0</v>
      </c>
      <c r="L433" s="167"/>
      <c r="M433" s="32"/>
      <c r="N433" s="168" t="s">
        <v>1</v>
      </c>
      <c r="O433" s="169" t="s">
        <v>41</v>
      </c>
      <c r="P433" s="170">
        <f>I433+J433</f>
        <v>0</v>
      </c>
      <c r="Q433" s="170">
        <f>ROUND(I433*H433,2)</f>
        <v>0</v>
      </c>
      <c r="R433" s="170">
        <f>ROUND(J433*H433,2)</f>
        <v>0</v>
      </c>
      <c r="S433" s="56"/>
      <c r="T433" s="171">
        <f>S433*H433</f>
        <v>0</v>
      </c>
      <c r="U433" s="171">
        <v>0</v>
      </c>
      <c r="V433" s="171">
        <f>U433*H433</f>
        <v>0</v>
      </c>
      <c r="W433" s="171">
        <v>0</v>
      </c>
      <c r="X433" s="172">
        <f>W433*H433</f>
        <v>0</v>
      </c>
      <c r="Y433" s="31"/>
      <c r="Z433" s="31"/>
      <c r="AA433" s="31"/>
      <c r="AB433" s="31"/>
      <c r="AC433" s="31"/>
      <c r="AD433" s="31"/>
      <c r="AE433" s="31"/>
      <c r="AR433" s="173" t="s">
        <v>142</v>
      </c>
      <c r="AT433" s="173" t="s">
        <v>138</v>
      </c>
      <c r="AU433" s="173" t="s">
        <v>86</v>
      </c>
      <c r="AY433" s="17" t="s">
        <v>137</v>
      </c>
      <c r="BE433" s="174">
        <f>IF(O433="základní",K433,0)</f>
        <v>0</v>
      </c>
      <c r="BF433" s="174">
        <f>IF(O433="snížená",K433,0)</f>
        <v>0</v>
      </c>
      <c r="BG433" s="174">
        <f>IF(O433="zákl. přenesená",K433,0)</f>
        <v>0</v>
      </c>
      <c r="BH433" s="174">
        <f>IF(O433="sníž. přenesená",K433,0)</f>
        <v>0</v>
      </c>
      <c r="BI433" s="174">
        <f>IF(O433="nulová",K433,0)</f>
        <v>0</v>
      </c>
      <c r="BJ433" s="17" t="s">
        <v>86</v>
      </c>
      <c r="BK433" s="174">
        <f>ROUND(P433*H433,2)</f>
        <v>0</v>
      </c>
      <c r="BL433" s="17" t="s">
        <v>142</v>
      </c>
      <c r="BM433" s="173" t="s">
        <v>388</v>
      </c>
    </row>
    <row r="434" spans="1:65" s="2" customFormat="1" ht="19.5">
      <c r="A434" s="31"/>
      <c r="B434" s="32"/>
      <c r="C434" s="31"/>
      <c r="D434" s="175" t="s">
        <v>144</v>
      </c>
      <c r="E434" s="31"/>
      <c r="F434" s="176" t="s">
        <v>387</v>
      </c>
      <c r="G434" s="31"/>
      <c r="H434" s="31"/>
      <c r="I434" s="95"/>
      <c r="J434" s="95"/>
      <c r="K434" s="31"/>
      <c r="L434" s="31"/>
      <c r="M434" s="32"/>
      <c r="N434" s="177"/>
      <c r="O434" s="178"/>
      <c r="P434" s="56"/>
      <c r="Q434" s="56"/>
      <c r="R434" s="56"/>
      <c r="S434" s="56"/>
      <c r="T434" s="56"/>
      <c r="U434" s="56"/>
      <c r="V434" s="56"/>
      <c r="W434" s="56"/>
      <c r="X434" s="57"/>
      <c r="Y434" s="31"/>
      <c r="Z434" s="31"/>
      <c r="AA434" s="31"/>
      <c r="AB434" s="31"/>
      <c r="AC434" s="31"/>
      <c r="AD434" s="31"/>
      <c r="AE434" s="31"/>
      <c r="AT434" s="17" t="s">
        <v>144</v>
      </c>
      <c r="AU434" s="17" t="s">
        <v>86</v>
      </c>
    </row>
    <row r="435" spans="1:65" s="2" customFormat="1" ht="24" customHeight="1">
      <c r="A435" s="31"/>
      <c r="B435" s="159"/>
      <c r="C435" s="160" t="s">
        <v>246</v>
      </c>
      <c r="D435" s="160" t="s">
        <v>138</v>
      </c>
      <c r="E435" s="161" t="s">
        <v>500</v>
      </c>
      <c r="F435" s="162" t="s">
        <v>501</v>
      </c>
      <c r="G435" s="163" t="s">
        <v>162</v>
      </c>
      <c r="H435" s="164">
        <v>15</v>
      </c>
      <c r="I435" s="165"/>
      <c r="J435" s="165"/>
      <c r="K435" s="166">
        <f>ROUND(P435*H435,2)</f>
        <v>0</v>
      </c>
      <c r="L435" s="167"/>
      <c r="M435" s="32"/>
      <c r="N435" s="168" t="s">
        <v>1</v>
      </c>
      <c r="O435" s="169" t="s">
        <v>41</v>
      </c>
      <c r="P435" s="170">
        <f>I435+J435</f>
        <v>0</v>
      </c>
      <c r="Q435" s="170">
        <f>ROUND(I435*H435,2)</f>
        <v>0</v>
      </c>
      <c r="R435" s="170">
        <f>ROUND(J435*H435,2)</f>
        <v>0</v>
      </c>
      <c r="S435" s="56"/>
      <c r="T435" s="171">
        <f>S435*H435</f>
        <v>0</v>
      </c>
      <c r="U435" s="171">
        <v>0</v>
      </c>
      <c r="V435" s="171">
        <f>U435*H435</f>
        <v>0</v>
      </c>
      <c r="W435" s="171">
        <v>0</v>
      </c>
      <c r="X435" s="172">
        <f>W435*H435</f>
        <v>0</v>
      </c>
      <c r="Y435" s="31"/>
      <c r="Z435" s="31"/>
      <c r="AA435" s="31"/>
      <c r="AB435" s="31"/>
      <c r="AC435" s="31"/>
      <c r="AD435" s="31"/>
      <c r="AE435" s="31"/>
      <c r="AR435" s="173" t="s">
        <v>142</v>
      </c>
      <c r="AT435" s="173" t="s">
        <v>138</v>
      </c>
      <c r="AU435" s="173" t="s">
        <v>86</v>
      </c>
      <c r="AY435" s="17" t="s">
        <v>137</v>
      </c>
      <c r="BE435" s="174">
        <f>IF(O435="základní",K435,0)</f>
        <v>0</v>
      </c>
      <c r="BF435" s="174">
        <f>IF(O435="snížená",K435,0)</f>
        <v>0</v>
      </c>
      <c r="BG435" s="174">
        <f>IF(O435="zákl. přenesená",K435,0)</f>
        <v>0</v>
      </c>
      <c r="BH435" s="174">
        <f>IF(O435="sníž. přenesená",K435,0)</f>
        <v>0</v>
      </c>
      <c r="BI435" s="174">
        <f>IF(O435="nulová",K435,0)</f>
        <v>0</v>
      </c>
      <c r="BJ435" s="17" t="s">
        <v>86</v>
      </c>
      <c r="BK435" s="174">
        <f>ROUND(P435*H435,2)</f>
        <v>0</v>
      </c>
      <c r="BL435" s="17" t="s">
        <v>142</v>
      </c>
      <c r="BM435" s="173" t="s">
        <v>502</v>
      </c>
    </row>
    <row r="436" spans="1:65" s="2" customFormat="1" ht="19.5">
      <c r="A436" s="31"/>
      <c r="B436" s="32"/>
      <c r="C436" s="31"/>
      <c r="D436" s="175" t="s">
        <v>144</v>
      </c>
      <c r="E436" s="31"/>
      <c r="F436" s="176" t="s">
        <v>501</v>
      </c>
      <c r="G436" s="31"/>
      <c r="H436" s="31"/>
      <c r="I436" s="95"/>
      <c r="J436" s="95"/>
      <c r="K436" s="31"/>
      <c r="L436" s="31"/>
      <c r="M436" s="32"/>
      <c r="N436" s="177"/>
      <c r="O436" s="178"/>
      <c r="P436" s="56"/>
      <c r="Q436" s="56"/>
      <c r="R436" s="56"/>
      <c r="S436" s="56"/>
      <c r="T436" s="56"/>
      <c r="U436" s="56"/>
      <c r="V436" s="56"/>
      <c r="W436" s="56"/>
      <c r="X436" s="57"/>
      <c r="Y436" s="31"/>
      <c r="Z436" s="31"/>
      <c r="AA436" s="31"/>
      <c r="AB436" s="31"/>
      <c r="AC436" s="31"/>
      <c r="AD436" s="31"/>
      <c r="AE436" s="31"/>
      <c r="AT436" s="17" t="s">
        <v>144</v>
      </c>
      <c r="AU436" s="17" t="s">
        <v>86</v>
      </c>
    </row>
    <row r="437" spans="1:65" s="2" customFormat="1" ht="24" customHeight="1">
      <c r="A437" s="31"/>
      <c r="B437" s="159"/>
      <c r="C437" s="160" t="s">
        <v>503</v>
      </c>
      <c r="D437" s="160" t="s">
        <v>138</v>
      </c>
      <c r="E437" s="161" t="s">
        <v>504</v>
      </c>
      <c r="F437" s="162" t="s">
        <v>505</v>
      </c>
      <c r="G437" s="163" t="s">
        <v>141</v>
      </c>
      <c r="H437" s="164">
        <v>5</v>
      </c>
      <c r="I437" s="165"/>
      <c r="J437" s="165"/>
      <c r="K437" s="166">
        <f>ROUND(P437*H437,2)</f>
        <v>0</v>
      </c>
      <c r="L437" s="167"/>
      <c r="M437" s="32"/>
      <c r="N437" s="168" t="s">
        <v>1</v>
      </c>
      <c r="O437" s="169" t="s">
        <v>41</v>
      </c>
      <c r="P437" s="170">
        <f>I437+J437</f>
        <v>0</v>
      </c>
      <c r="Q437" s="170">
        <f>ROUND(I437*H437,2)</f>
        <v>0</v>
      </c>
      <c r="R437" s="170">
        <f>ROUND(J437*H437,2)</f>
        <v>0</v>
      </c>
      <c r="S437" s="56"/>
      <c r="T437" s="171">
        <f>S437*H437</f>
        <v>0</v>
      </c>
      <c r="U437" s="171">
        <v>0</v>
      </c>
      <c r="V437" s="171">
        <f>U437*H437</f>
        <v>0</v>
      </c>
      <c r="W437" s="171">
        <v>0</v>
      </c>
      <c r="X437" s="172">
        <f>W437*H437</f>
        <v>0</v>
      </c>
      <c r="Y437" s="31"/>
      <c r="Z437" s="31"/>
      <c r="AA437" s="31"/>
      <c r="AB437" s="31"/>
      <c r="AC437" s="31"/>
      <c r="AD437" s="31"/>
      <c r="AE437" s="31"/>
      <c r="AR437" s="173" t="s">
        <v>142</v>
      </c>
      <c r="AT437" s="173" t="s">
        <v>138</v>
      </c>
      <c r="AU437" s="173" t="s">
        <v>86</v>
      </c>
      <c r="AY437" s="17" t="s">
        <v>137</v>
      </c>
      <c r="BE437" s="174">
        <f>IF(O437="základní",K437,0)</f>
        <v>0</v>
      </c>
      <c r="BF437" s="174">
        <f>IF(O437="snížená",K437,0)</f>
        <v>0</v>
      </c>
      <c r="BG437" s="174">
        <f>IF(O437="zákl. přenesená",K437,0)</f>
        <v>0</v>
      </c>
      <c r="BH437" s="174">
        <f>IF(O437="sníž. přenesená",K437,0)</f>
        <v>0</v>
      </c>
      <c r="BI437" s="174">
        <f>IF(O437="nulová",K437,0)</f>
        <v>0</v>
      </c>
      <c r="BJ437" s="17" t="s">
        <v>86</v>
      </c>
      <c r="BK437" s="174">
        <f>ROUND(P437*H437,2)</f>
        <v>0</v>
      </c>
      <c r="BL437" s="17" t="s">
        <v>142</v>
      </c>
      <c r="BM437" s="173" t="s">
        <v>506</v>
      </c>
    </row>
    <row r="438" spans="1:65" s="2" customFormat="1" ht="19.5">
      <c r="A438" s="31"/>
      <c r="B438" s="32"/>
      <c r="C438" s="31"/>
      <c r="D438" s="175" t="s">
        <v>144</v>
      </c>
      <c r="E438" s="31"/>
      <c r="F438" s="176" t="s">
        <v>505</v>
      </c>
      <c r="G438" s="31"/>
      <c r="H438" s="31"/>
      <c r="I438" s="95"/>
      <c r="J438" s="95"/>
      <c r="K438" s="31"/>
      <c r="L438" s="31"/>
      <c r="M438" s="32"/>
      <c r="N438" s="206"/>
      <c r="O438" s="207"/>
      <c r="P438" s="208"/>
      <c r="Q438" s="208"/>
      <c r="R438" s="208"/>
      <c r="S438" s="208"/>
      <c r="T438" s="208"/>
      <c r="U438" s="208"/>
      <c r="V438" s="208"/>
      <c r="W438" s="208"/>
      <c r="X438" s="209"/>
      <c r="Y438" s="31"/>
      <c r="Z438" s="31"/>
      <c r="AA438" s="31"/>
      <c r="AB438" s="31"/>
      <c r="AC438" s="31"/>
      <c r="AD438" s="31"/>
      <c r="AE438" s="31"/>
      <c r="AT438" s="17" t="s">
        <v>144</v>
      </c>
      <c r="AU438" s="17" t="s">
        <v>86</v>
      </c>
    </row>
    <row r="439" spans="1:65" s="2" customFormat="1" ht="6.95" customHeight="1">
      <c r="A439" s="31"/>
      <c r="B439" s="46"/>
      <c r="C439" s="47"/>
      <c r="D439" s="47"/>
      <c r="E439" s="47"/>
      <c r="F439" s="47"/>
      <c r="G439" s="47"/>
      <c r="H439" s="47"/>
      <c r="I439" s="121"/>
      <c r="J439" s="121"/>
      <c r="K439" s="47"/>
      <c r="L439" s="47"/>
      <c r="M439" s="32"/>
      <c r="N439" s="31"/>
      <c r="P439" s="31"/>
      <c r="Q439" s="31"/>
      <c r="R439" s="31"/>
      <c r="S439" s="31"/>
      <c r="T439" s="31"/>
      <c r="U439" s="31"/>
      <c r="V439" s="31"/>
      <c r="W439" s="31"/>
      <c r="X439" s="31"/>
      <c r="Y439" s="31"/>
      <c r="Z439" s="31"/>
      <c r="AA439" s="31"/>
      <c r="AB439" s="31"/>
      <c r="AC439" s="31"/>
      <c r="AD439" s="31"/>
      <c r="AE439" s="31"/>
    </row>
  </sheetData>
  <autoFilter ref="C121:L438"/>
  <mergeCells count="9">
    <mergeCell ref="E87:H87"/>
    <mergeCell ref="E112:H112"/>
    <mergeCell ref="E114:H114"/>
    <mergeCell ref="M2:Z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2"/>
  <sheetViews>
    <sheetView showGridLines="0" tabSelected="1" workbookViewId="0">
      <selection activeCell="E15" sqref="E15"/>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0" width="20.1640625" style="92" customWidth="1"/>
    <col min="11" max="11" width="20.16406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2"/>
      <c r="J2" s="92"/>
      <c r="M2" s="233" t="s">
        <v>6</v>
      </c>
      <c r="N2" s="234"/>
      <c r="O2" s="234"/>
      <c r="P2" s="234"/>
      <c r="Q2" s="234"/>
      <c r="R2" s="234"/>
      <c r="S2" s="234"/>
      <c r="T2" s="234"/>
      <c r="U2" s="234"/>
      <c r="V2" s="234"/>
      <c r="W2" s="234"/>
      <c r="X2" s="234"/>
      <c r="Y2" s="234"/>
      <c r="Z2" s="234"/>
      <c r="AT2" s="17" t="s">
        <v>94</v>
      </c>
    </row>
    <row r="3" spans="1:46" s="1" customFormat="1" ht="6.95" customHeight="1">
      <c r="B3" s="18"/>
      <c r="C3" s="19"/>
      <c r="D3" s="19"/>
      <c r="E3" s="19"/>
      <c r="F3" s="19"/>
      <c r="G3" s="19"/>
      <c r="H3" s="19"/>
      <c r="I3" s="93"/>
      <c r="J3" s="93"/>
      <c r="K3" s="19"/>
      <c r="L3" s="19"/>
      <c r="M3" s="20"/>
      <c r="AT3" s="17" t="s">
        <v>88</v>
      </c>
    </row>
    <row r="4" spans="1:46" s="1" customFormat="1" ht="24.95" customHeight="1">
      <c r="B4" s="20"/>
      <c r="D4" s="21" t="s">
        <v>101</v>
      </c>
      <c r="I4" s="92"/>
      <c r="J4" s="92"/>
      <c r="M4" s="20"/>
      <c r="N4" s="94" t="s">
        <v>11</v>
      </c>
      <c r="AT4" s="17" t="s">
        <v>3</v>
      </c>
    </row>
    <row r="5" spans="1:46" s="1" customFormat="1" ht="6.95" customHeight="1">
      <c r="B5" s="20"/>
      <c r="I5" s="92"/>
      <c r="J5" s="92"/>
      <c r="M5" s="20"/>
    </row>
    <row r="6" spans="1:46" s="1" customFormat="1" ht="12" customHeight="1">
      <c r="B6" s="20"/>
      <c r="D6" s="27" t="s">
        <v>17</v>
      </c>
      <c r="I6" s="92"/>
      <c r="J6" s="92"/>
      <c r="M6" s="20"/>
    </row>
    <row r="7" spans="1:46" s="1" customFormat="1" ht="25.5" customHeight="1">
      <c r="B7" s="20"/>
      <c r="E7" s="257" t="str">
        <f>'Rekapitulace stavby'!K6</f>
        <v>Stavební úpravy a přístavba výtahu, ZŠ Smetanova č.p. 460 Lanškroun  - II Etapa</v>
      </c>
      <c r="F7" s="258"/>
      <c r="G7" s="258"/>
      <c r="H7" s="258"/>
      <c r="I7" s="92"/>
      <c r="J7" s="92"/>
      <c r="M7" s="20"/>
    </row>
    <row r="8" spans="1:46" s="2" customFormat="1" ht="12" customHeight="1">
      <c r="A8" s="31"/>
      <c r="B8" s="32"/>
      <c r="C8" s="31"/>
      <c r="D8" s="27" t="s">
        <v>102</v>
      </c>
      <c r="E8" s="31"/>
      <c r="F8" s="31"/>
      <c r="G8" s="31"/>
      <c r="H8" s="31"/>
      <c r="I8" s="95"/>
      <c r="J8" s="95"/>
      <c r="K8" s="31"/>
      <c r="L8" s="31"/>
      <c r="M8" s="41"/>
      <c r="S8" s="31"/>
      <c r="T8" s="31"/>
      <c r="U8" s="31"/>
      <c r="V8" s="31"/>
      <c r="W8" s="31"/>
      <c r="X8" s="31"/>
      <c r="Y8" s="31"/>
      <c r="Z8" s="31"/>
      <c r="AA8" s="31"/>
      <c r="AB8" s="31"/>
      <c r="AC8" s="31"/>
      <c r="AD8" s="31"/>
      <c r="AE8" s="31"/>
    </row>
    <row r="9" spans="1:46" s="2" customFormat="1" ht="16.5" customHeight="1">
      <c r="A9" s="31"/>
      <c r="B9" s="32"/>
      <c r="C9" s="31"/>
      <c r="D9" s="31"/>
      <c r="E9" s="241" t="s">
        <v>507</v>
      </c>
      <c r="F9" s="256"/>
      <c r="G9" s="256"/>
      <c r="H9" s="256"/>
      <c r="I9" s="95"/>
      <c r="J9" s="95"/>
      <c r="K9" s="31"/>
      <c r="L9" s="31"/>
      <c r="M9" s="41"/>
      <c r="S9" s="31"/>
      <c r="T9" s="31"/>
      <c r="U9" s="31"/>
      <c r="V9" s="31"/>
      <c r="W9" s="31"/>
      <c r="X9" s="31"/>
      <c r="Y9" s="31"/>
      <c r="Z9" s="31"/>
      <c r="AA9" s="31"/>
      <c r="AB9" s="31"/>
      <c r="AC9" s="31"/>
      <c r="AD9" s="31"/>
      <c r="AE9" s="31"/>
    </row>
    <row r="10" spans="1:46" s="2" customFormat="1">
      <c r="A10" s="31"/>
      <c r="B10" s="32"/>
      <c r="C10" s="31"/>
      <c r="D10" s="31"/>
      <c r="E10" s="31"/>
      <c r="F10" s="31"/>
      <c r="G10" s="31"/>
      <c r="H10" s="31"/>
      <c r="I10" s="95"/>
      <c r="J10" s="95"/>
      <c r="K10" s="31"/>
      <c r="L10" s="31"/>
      <c r="M10" s="41"/>
      <c r="S10" s="31"/>
      <c r="T10" s="31"/>
      <c r="U10" s="31"/>
      <c r="V10" s="31"/>
      <c r="W10" s="31"/>
      <c r="X10" s="31"/>
      <c r="Y10" s="31"/>
      <c r="Z10" s="31"/>
      <c r="AA10" s="31"/>
      <c r="AB10" s="31"/>
      <c r="AC10" s="31"/>
      <c r="AD10" s="31"/>
      <c r="AE10" s="31"/>
    </row>
    <row r="11" spans="1:46" s="2" customFormat="1" ht="12" customHeight="1">
      <c r="A11" s="31"/>
      <c r="B11" s="32"/>
      <c r="C11" s="31"/>
      <c r="D11" s="27" t="s">
        <v>19</v>
      </c>
      <c r="E11" s="31"/>
      <c r="F11" s="25" t="s">
        <v>1</v>
      </c>
      <c r="G11" s="31"/>
      <c r="H11" s="31"/>
      <c r="I11" s="96" t="s">
        <v>20</v>
      </c>
      <c r="J11" s="97" t="s">
        <v>1</v>
      </c>
      <c r="K11" s="31"/>
      <c r="L11" s="31"/>
      <c r="M11" s="41"/>
      <c r="S11" s="31"/>
      <c r="T11" s="31"/>
      <c r="U11" s="31"/>
      <c r="V11" s="31"/>
      <c r="W11" s="31"/>
      <c r="X11" s="31"/>
      <c r="Y11" s="31"/>
      <c r="Z11" s="31"/>
      <c r="AA11" s="31"/>
      <c r="AB11" s="31"/>
      <c r="AC11" s="31"/>
      <c r="AD11" s="31"/>
      <c r="AE11" s="31"/>
    </row>
    <row r="12" spans="1:46" s="2" customFormat="1" ht="12" customHeight="1">
      <c r="A12" s="31"/>
      <c r="B12" s="32"/>
      <c r="C12" s="31"/>
      <c r="D12" s="27" t="s">
        <v>21</v>
      </c>
      <c r="E12" s="31"/>
      <c r="F12" s="25" t="s">
        <v>22</v>
      </c>
      <c r="G12" s="31"/>
      <c r="H12" s="31"/>
      <c r="I12" s="96" t="s">
        <v>23</v>
      </c>
      <c r="J12" s="98" t="str">
        <f>'Rekapitulace stavby'!AN8</f>
        <v>31. 7. 2019</v>
      </c>
      <c r="K12" s="31"/>
      <c r="L12" s="31"/>
      <c r="M12" s="41"/>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95"/>
      <c r="J13" s="95"/>
      <c r="K13" s="31"/>
      <c r="L13" s="31"/>
      <c r="M13" s="41"/>
      <c r="S13" s="31"/>
      <c r="T13" s="31"/>
      <c r="U13" s="31"/>
      <c r="V13" s="31"/>
      <c r="W13" s="31"/>
      <c r="X13" s="31"/>
      <c r="Y13" s="31"/>
      <c r="Z13" s="31"/>
      <c r="AA13" s="31"/>
      <c r="AB13" s="31"/>
      <c r="AC13" s="31"/>
      <c r="AD13" s="31"/>
      <c r="AE13" s="31"/>
    </row>
    <row r="14" spans="1:46" s="2" customFormat="1" ht="12" customHeight="1">
      <c r="A14" s="31"/>
      <c r="B14" s="32"/>
      <c r="C14" s="31"/>
      <c r="D14" s="27" t="s">
        <v>25</v>
      </c>
      <c r="E14" s="31"/>
      <c r="F14" s="31"/>
      <c r="G14" s="31"/>
      <c r="H14" s="31"/>
      <c r="I14" s="96" t="s">
        <v>26</v>
      </c>
      <c r="J14" s="97" t="s">
        <v>1</v>
      </c>
      <c r="K14" s="31"/>
      <c r="L14" s="31"/>
      <c r="M14" s="41"/>
      <c r="S14" s="31"/>
      <c r="T14" s="31"/>
      <c r="U14" s="31"/>
      <c r="V14" s="31"/>
      <c r="W14" s="31"/>
      <c r="X14" s="31"/>
      <c r="Y14" s="31"/>
      <c r="Z14" s="31"/>
      <c r="AA14" s="31"/>
      <c r="AB14" s="31"/>
      <c r="AC14" s="31"/>
      <c r="AD14" s="31"/>
      <c r="AE14" s="31"/>
    </row>
    <row r="15" spans="1:46" s="2" customFormat="1" ht="18" customHeight="1">
      <c r="A15" s="31"/>
      <c r="B15" s="32"/>
      <c r="C15" s="31"/>
      <c r="D15" s="31"/>
      <c r="E15" s="25" t="s">
        <v>27</v>
      </c>
      <c r="F15" s="31"/>
      <c r="G15" s="31"/>
      <c r="H15" s="31"/>
      <c r="I15" s="96" t="s">
        <v>28</v>
      </c>
      <c r="J15" s="97" t="s">
        <v>1</v>
      </c>
      <c r="K15" s="31"/>
      <c r="L15" s="31"/>
      <c r="M15" s="41"/>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95"/>
      <c r="J16" s="95"/>
      <c r="K16" s="31"/>
      <c r="L16" s="31"/>
      <c r="M16" s="41"/>
      <c r="S16" s="31"/>
      <c r="T16" s="31"/>
      <c r="U16" s="31"/>
      <c r="V16" s="31"/>
      <c r="W16" s="31"/>
      <c r="X16" s="31"/>
      <c r="Y16" s="31"/>
      <c r="Z16" s="31"/>
      <c r="AA16" s="31"/>
      <c r="AB16" s="31"/>
      <c r="AC16" s="31"/>
      <c r="AD16" s="31"/>
      <c r="AE16" s="31"/>
    </row>
    <row r="17" spans="1:31" s="2" customFormat="1" ht="12" customHeight="1">
      <c r="A17" s="31"/>
      <c r="B17" s="32"/>
      <c r="C17" s="31"/>
      <c r="D17" s="27" t="s">
        <v>29</v>
      </c>
      <c r="E17" s="31"/>
      <c r="F17" s="31"/>
      <c r="G17" s="31"/>
      <c r="H17" s="31"/>
      <c r="I17" s="96" t="s">
        <v>26</v>
      </c>
      <c r="J17" s="28" t="str">
        <f>'Rekapitulace stavby'!AN13</f>
        <v>Vyplň údaj</v>
      </c>
      <c r="K17" s="31"/>
      <c r="L17" s="31"/>
      <c r="M17" s="41"/>
      <c r="S17" s="31"/>
      <c r="T17" s="31"/>
      <c r="U17" s="31"/>
      <c r="V17" s="31"/>
      <c r="W17" s="31"/>
      <c r="X17" s="31"/>
      <c r="Y17" s="31"/>
      <c r="Z17" s="31"/>
      <c r="AA17" s="31"/>
      <c r="AB17" s="31"/>
      <c r="AC17" s="31"/>
      <c r="AD17" s="31"/>
      <c r="AE17" s="31"/>
    </row>
    <row r="18" spans="1:31" s="2" customFormat="1" ht="18" customHeight="1">
      <c r="A18" s="31"/>
      <c r="B18" s="32"/>
      <c r="C18" s="31"/>
      <c r="D18" s="31"/>
      <c r="E18" s="259" t="str">
        <f>'Rekapitulace stavby'!E14</f>
        <v>Vyplň údaj</v>
      </c>
      <c r="F18" s="244"/>
      <c r="G18" s="244"/>
      <c r="H18" s="244"/>
      <c r="I18" s="96" t="s">
        <v>28</v>
      </c>
      <c r="J18" s="28" t="str">
        <f>'Rekapitulace stavby'!AN14</f>
        <v>Vyplň údaj</v>
      </c>
      <c r="K18" s="31"/>
      <c r="L18" s="31"/>
      <c r="M18" s="41"/>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95"/>
      <c r="J19" s="95"/>
      <c r="K19" s="31"/>
      <c r="L19" s="31"/>
      <c r="M19" s="41"/>
      <c r="S19" s="31"/>
      <c r="T19" s="31"/>
      <c r="U19" s="31"/>
      <c r="V19" s="31"/>
      <c r="W19" s="31"/>
      <c r="X19" s="31"/>
      <c r="Y19" s="31"/>
      <c r="Z19" s="31"/>
      <c r="AA19" s="31"/>
      <c r="AB19" s="31"/>
      <c r="AC19" s="31"/>
      <c r="AD19" s="31"/>
      <c r="AE19" s="31"/>
    </row>
    <row r="20" spans="1:31" s="2" customFormat="1" ht="12" customHeight="1">
      <c r="A20" s="31"/>
      <c r="B20" s="32"/>
      <c r="C20" s="31"/>
      <c r="D20" s="27" t="s">
        <v>31</v>
      </c>
      <c r="E20" s="31"/>
      <c r="F20" s="31"/>
      <c r="G20" s="31"/>
      <c r="H20" s="31"/>
      <c r="I20" s="96" t="s">
        <v>26</v>
      </c>
      <c r="J20" s="97" t="s">
        <v>1</v>
      </c>
      <c r="K20" s="31"/>
      <c r="L20" s="31"/>
      <c r="M20" s="41"/>
      <c r="S20" s="31"/>
      <c r="T20" s="31"/>
      <c r="U20" s="31"/>
      <c r="V20" s="31"/>
      <c r="W20" s="31"/>
      <c r="X20" s="31"/>
      <c r="Y20" s="31"/>
      <c r="Z20" s="31"/>
      <c r="AA20" s="31"/>
      <c r="AB20" s="31"/>
      <c r="AC20" s="31"/>
      <c r="AD20" s="31"/>
      <c r="AE20" s="31"/>
    </row>
    <row r="21" spans="1:31" s="2" customFormat="1" ht="18" customHeight="1">
      <c r="A21" s="31"/>
      <c r="B21" s="32"/>
      <c r="C21" s="31"/>
      <c r="D21" s="31"/>
      <c r="E21" s="25" t="s">
        <v>32</v>
      </c>
      <c r="F21" s="31"/>
      <c r="G21" s="31"/>
      <c r="H21" s="31"/>
      <c r="I21" s="96" t="s">
        <v>28</v>
      </c>
      <c r="J21" s="97" t="s">
        <v>1</v>
      </c>
      <c r="K21" s="31"/>
      <c r="L21" s="31"/>
      <c r="M21" s="41"/>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95"/>
      <c r="J22" s="95"/>
      <c r="K22" s="31"/>
      <c r="L22" s="31"/>
      <c r="M22" s="41"/>
      <c r="S22" s="31"/>
      <c r="T22" s="31"/>
      <c r="U22" s="31"/>
      <c r="V22" s="31"/>
      <c r="W22" s="31"/>
      <c r="X22" s="31"/>
      <c r="Y22" s="31"/>
      <c r="Z22" s="31"/>
      <c r="AA22" s="31"/>
      <c r="AB22" s="31"/>
      <c r="AC22" s="31"/>
      <c r="AD22" s="31"/>
      <c r="AE22" s="31"/>
    </row>
    <row r="23" spans="1:31" s="2" customFormat="1" ht="12" customHeight="1">
      <c r="A23" s="31"/>
      <c r="B23" s="32"/>
      <c r="C23" s="31"/>
      <c r="D23" s="27" t="s">
        <v>33</v>
      </c>
      <c r="E23" s="31"/>
      <c r="F23" s="31"/>
      <c r="G23" s="31"/>
      <c r="H23" s="31"/>
      <c r="I23" s="96" t="s">
        <v>26</v>
      </c>
      <c r="J23" s="97" t="s">
        <v>1</v>
      </c>
      <c r="K23" s="31"/>
      <c r="L23" s="31"/>
      <c r="M23" s="41"/>
      <c r="S23" s="31"/>
      <c r="T23" s="31"/>
      <c r="U23" s="31"/>
      <c r="V23" s="31"/>
      <c r="W23" s="31"/>
      <c r="X23" s="31"/>
      <c r="Y23" s="31"/>
      <c r="Z23" s="31"/>
      <c r="AA23" s="31"/>
      <c r="AB23" s="31"/>
      <c r="AC23" s="31"/>
      <c r="AD23" s="31"/>
      <c r="AE23" s="31"/>
    </row>
    <row r="24" spans="1:31" s="2" customFormat="1" ht="18" customHeight="1">
      <c r="A24" s="31"/>
      <c r="B24" s="32"/>
      <c r="C24" s="31"/>
      <c r="D24" s="31"/>
      <c r="E24" s="25" t="s">
        <v>32</v>
      </c>
      <c r="F24" s="31"/>
      <c r="G24" s="31"/>
      <c r="H24" s="31"/>
      <c r="I24" s="96" t="s">
        <v>28</v>
      </c>
      <c r="J24" s="97" t="s">
        <v>1</v>
      </c>
      <c r="K24" s="31"/>
      <c r="L24" s="31"/>
      <c r="M24" s="41"/>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95"/>
      <c r="J25" s="95"/>
      <c r="K25" s="31"/>
      <c r="L25" s="31"/>
      <c r="M25" s="41"/>
      <c r="S25" s="31"/>
      <c r="T25" s="31"/>
      <c r="U25" s="31"/>
      <c r="V25" s="31"/>
      <c r="W25" s="31"/>
      <c r="X25" s="31"/>
      <c r="Y25" s="31"/>
      <c r="Z25" s="31"/>
      <c r="AA25" s="31"/>
      <c r="AB25" s="31"/>
      <c r="AC25" s="31"/>
      <c r="AD25" s="31"/>
      <c r="AE25" s="31"/>
    </row>
    <row r="26" spans="1:31" s="2" customFormat="1" ht="12" customHeight="1">
      <c r="A26" s="31"/>
      <c r="B26" s="32"/>
      <c r="C26" s="31"/>
      <c r="D26" s="27" t="s">
        <v>34</v>
      </c>
      <c r="E26" s="31"/>
      <c r="F26" s="31"/>
      <c r="G26" s="31"/>
      <c r="H26" s="31"/>
      <c r="I26" s="95"/>
      <c r="J26" s="95"/>
      <c r="K26" s="31"/>
      <c r="L26" s="31"/>
      <c r="M26" s="41"/>
      <c r="S26" s="31"/>
      <c r="T26" s="31"/>
      <c r="U26" s="31"/>
      <c r="V26" s="31"/>
      <c r="W26" s="31"/>
      <c r="X26" s="31"/>
      <c r="Y26" s="31"/>
      <c r="Z26" s="31"/>
      <c r="AA26" s="31"/>
      <c r="AB26" s="31"/>
      <c r="AC26" s="31"/>
      <c r="AD26" s="31"/>
      <c r="AE26" s="31"/>
    </row>
    <row r="27" spans="1:31" s="8" customFormat="1" ht="16.5" customHeight="1">
      <c r="A27" s="99"/>
      <c r="B27" s="100"/>
      <c r="C27" s="99"/>
      <c r="D27" s="99"/>
      <c r="E27" s="248" t="s">
        <v>1</v>
      </c>
      <c r="F27" s="248"/>
      <c r="G27" s="248"/>
      <c r="H27" s="248"/>
      <c r="I27" s="101"/>
      <c r="J27" s="101"/>
      <c r="K27" s="99"/>
      <c r="L27" s="99"/>
      <c r="M27" s="102"/>
      <c r="S27" s="99"/>
      <c r="T27" s="99"/>
      <c r="U27" s="99"/>
      <c r="V27" s="99"/>
      <c r="W27" s="99"/>
      <c r="X27" s="99"/>
      <c r="Y27" s="99"/>
      <c r="Z27" s="99"/>
      <c r="AA27" s="99"/>
      <c r="AB27" s="99"/>
      <c r="AC27" s="99"/>
      <c r="AD27" s="99"/>
      <c r="AE27" s="99"/>
    </row>
    <row r="28" spans="1:31" s="2" customFormat="1" ht="6.95" customHeight="1">
      <c r="A28" s="31"/>
      <c r="B28" s="32"/>
      <c r="C28" s="31"/>
      <c r="D28" s="31"/>
      <c r="E28" s="31"/>
      <c r="F28" s="31"/>
      <c r="G28" s="31"/>
      <c r="H28" s="31"/>
      <c r="I28" s="95"/>
      <c r="J28" s="95"/>
      <c r="K28" s="31"/>
      <c r="L28" s="31"/>
      <c r="M28" s="41"/>
      <c r="S28" s="31"/>
      <c r="T28" s="31"/>
      <c r="U28" s="31"/>
      <c r="V28" s="31"/>
      <c r="W28" s="31"/>
      <c r="X28" s="31"/>
      <c r="Y28" s="31"/>
      <c r="Z28" s="31"/>
      <c r="AA28" s="31"/>
      <c r="AB28" s="31"/>
      <c r="AC28" s="31"/>
      <c r="AD28" s="31"/>
      <c r="AE28" s="31"/>
    </row>
    <row r="29" spans="1:31" s="2" customFormat="1" ht="6.95" customHeight="1">
      <c r="A29" s="31"/>
      <c r="B29" s="32"/>
      <c r="C29" s="31"/>
      <c r="D29" s="64"/>
      <c r="E29" s="64"/>
      <c r="F29" s="64"/>
      <c r="G29" s="64"/>
      <c r="H29" s="64"/>
      <c r="I29" s="103"/>
      <c r="J29" s="103"/>
      <c r="K29" s="64"/>
      <c r="L29" s="64"/>
      <c r="M29" s="41"/>
      <c r="S29" s="31"/>
      <c r="T29" s="31"/>
      <c r="U29" s="31"/>
      <c r="V29" s="31"/>
      <c r="W29" s="31"/>
      <c r="X29" s="31"/>
      <c r="Y29" s="31"/>
      <c r="Z29" s="31"/>
      <c r="AA29" s="31"/>
      <c r="AB29" s="31"/>
      <c r="AC29" s="31"/>
      <c r="AD29" s="31"/>
      <c r="AE29" s="31"/>
    </row>
    <row r="30" spans="1:31" s="2" customFormat="1" ht="12.75">
      <c r="A30" s="31"/>
      <c r="B30" s="32"/>
      <c r="C30" s="31"/>
      <c r="D30" s="31"/>
      <c r="E30" s="27" t="s">
        <v>104</v>
      </c>
      <c r="F30" s="31"/>
      <c r="G30" s="31"/>
      <c r="H30" s="31"/>
      <c r="I30" s="95"/>
      <c r="J30" s="95"/>
      <c r="K30" s="104">
        <f>I96</f>
        <v>0</v>
      </c>
      <c r="L30" s="31"/>
      <c r="M30" s="41"/>
      <c r="S30" s="31"/>
      <c r="T30" s="31"/>
      <c r="U30" s="31"/>
      <c r="V30" s="31"/>
      <c r="W30" s="31"/>
      <c r="X30" s="31"/>
      <c r="Y30" s="31"/>
      <c r="Z30" s="31"/>
      <c r="AA30" s="31"/>
      <c r="AB30" s="31"/>
      <c r="AC30" s="31"/>
      <c r="AD30" s="31"/>
      <c r="AE30" s="31"/>
    </row>
    <row r="31" spans="1:31" s="2" customFormat="1" ht="12.75">
      <c r="A31" s="31"/>
      <c r="B31" s="32"/>
      <c r="C31" s="31"/>
      <c r="D31" s="31"/>
      <c r="E31" s="27" t="s">
        <v>105</v>
      </c>
      <c r="F31" s="31"/>
      <c r="G31" s="31"/>
      <c r="H31" s="31"/>
      <c r="I31" s="95"/>
      <c r="J31" s="95"/>
      <c r="K31" s="104">
        <f>J96</f>
        <v>0</v>
      </c>
      <c r="L31" s="31"/>
      <c r="M31" s="41"/>
      <c r="S31" s="31"/>
      <c r="T31" s="31"/>
      <c r="U31" s="31"/>
      <c r="V31" s="31"/>
      <c r="W31" s="31"/>
      <c r="X31" s="31"/>
      <c r="Y31" s="31"/>
      <c r="Z31" s="31"/>
      <c r="AA31" s="31"/>
      <c r="AB31" s="31"/>
      <c r="AC31" s="31"/>
      <c r="AD31" s="31"/>
      <c r="AE31" s="31"/>
    </row>
    <row r="32" spans="1:31" s="2" customFormat="1" ht="25.35" customHeight="1">
      <c r="A32" s="31"/>
      <c r="B32" s="32"/>
      <c r="C32" s="31"/>
      <c r="D32" s="105" t="s">
        <v>36</v>
      </c>
      <c r="E32" s="31"/>
      <c r="F32" s="31"/>
      <c r="G32" s="31"/>
      <c r="H32" s="31"/>
      <c r="I32" s="95"/>
      <c r="J32" s="95"/>
      <c r="K32" s="69">
        <f>ROUND(K121, 2)</f>
        <v>0</v>
      </c>
      <c r="L32" s="31"/>
      <c r="M32" s="41"/>
      <c r="S32" s="31"/>
      <c r="T32" s="31"/>
      <c r="U32" s="31"/>
      <c r="V32" s="31"/>
      <c r="W32" s="31"/>
      <c r="X32" s="31"/>
      <c r="Y32" s="31"/>
      <c r="Z32" s="31"/>
      <c r="AA32" s="31"/>
      <c r="AB32" s="31"/>
      <c r="AC32" s="31"/>
      <c r="AD32" s="31"/>
      <c r="AE32" s="31"/>
    </row>
    <row r="33" spans="1:31" s="2" customFormat="1" ht="6.95" customHeight="1">
      <c r="A33" s="31"/>
      <c r="B33" s="32"/>
      <c r="C33" s="31"/>
      <c r="D33" s="64"/>
      <c r="E33" s="64"/>
      <c r="F33" s="64"/>
      <c r="G33" s="64"/>
      <c r="H33" s="64"/>
      <c r="I33" s="103"/>
      <c r="J33" s="103"/>
      <c r="K33" s="64"/>
      <c r="L33" s="64"/>
      <c r="M33" s="41"/>
      <c r="S33" s="31"/>
      <c r="T33" s="31"/>
      <c r="U33" s="31"/>
      <c r="V33" s="31"/>
      <c r="W33" s="31"/>
      <c r="X33" s="31"/>
      <c r="Y33" s="31"/>
      <c r="Z33" s="31"/>
      <c r="AA33" s="31"/>
      <c r="AB33" s="31"/>
      <c r="AC33" s="31"/>
      <c r="AD33" s="31"/>
      <c r="AE33" s="31"/>
    </row>
    <row r="34" spans="1:31" s="2" customFormat="1" ht="14.45" customHeight="1">
      <c r="A34" s="31"/>
      <c r="B34" s="32"/>
      <c r="C34" s="31"/>
      <c r="D34" s="31"/>
      <c r="E34" s="31"/>
      <c r="F34" s="35" t="s">
        <v>38</v>
      </c>
      <c r="G34" s="31"/>
      <c r="H34" s="31"/>
      <c r="I34" s="106" t="s">
        <v>37</v>
      </c>
      <c r="J34" s="95"/>
      <c r="K34" s="35" t="s">
        <v>39</v>
      </c>
      <c r="L34" s="31"/>
      <c r="M34" s="41"/>
      <c r="S34" s="31"/>
      <c r="T34" s="31"/>
      <c r="U34" s="31"/>
      <c r="V34" s="31"/>
      <c r="W34" s="31"/>
      <c r="X34" s="31"/>
      <c r="Y34" s="31"/>
      <c r="Z34" s="31"/>
      <c r="AA34" s="31"/>
      <c r="AB34" s="31"/>
      <c r="AC34" s="31"/>
      <c r="AD34" s="31"/>
      <c r="AE34" s="31"/>
    </row>
    <row r="35" spans="1:31" s="2" customFormat="1" ht="14.45" customHeight="1">
      <c r="A35" s="31"/>
      <c r="B35" s="32"/>
      <c r="C35" s="31"/>
      <c r="D35" s="107" t="s">
        <v>40</v>
      </c>
      <c r="E35" s="27" t="s">
        <v>41</v>
      </c>
      <c r="F35" s="104">
        <f>ROUND((SUM(BE121:BE201)),  2)</f>
        <v>0</v>
      </c>
      <c r="G35" s="31"/>
      <c r="H35" s="31"/>
      <c r="I35" s="108">
        <v>0.21</v>
      </c>
      <c r="J35" s="95"/>
      <c r="K35" s="104">
        <f>ROUND(((SUM(BE121:BE201))*I35),  2)</f>
        <v>0</v>
      </c>
      <c r="L35" s="31"/>
      <c r="M35" s="41"/>
      <c r="S35" s="31"/>
      <c r="T35" s="31"/>
      <c r="U35" s="31"/>
      <c r="V35" s="31"/>
      <c r="W35" s="31"/>
      <c r="X35" s="31"/>
      <c r="Y35" s="31"/>
      <c r="Z35" s="31"/>
      <c r="AA35" s="31"/>
      <c r="AB35" s="31"/>
      <c r="AC35" s="31"/>
      <c r="AD35" s="31"/>
      <c r="AE35" s="31"/>
    </row>
    <row r="36" spans="1:31" s="2" customFormat="1" ht="14.45" customHeight="1">
      <c r="A36" s="31"/>
      <c r="B36" s="32"/>
      <c r="C36" s="31"/>
      <c r="D36" s="31"/>
      <c r="E36" s="27" t="s">
        <v>42</v>
      </c>
      <c r="F36" s="104">
        <f>ROUND((SUM(BF121:BF201)),  2)</f>
        <v>0</v>
      </c>
      <c r="G36" s="31"/>
      <c r="H36" s="31"/>
      <c r="I36" s="108">
        <v>0.15</v>
      </c>
      <c r="J36" s="95"/>
      <c r="K36" s="104">
        <f>ROUND(((SUM(BF121:BF201))*I36),  2)</f>
        <v>0</v>
      </c>
      <c r="L36" s="31"/>
      <c r="M36" s="41"/>
      <c r="S36" s="31"/>
      <c r="T36" s="31"/>
      <c r="U36" s="31"/>
      <c r="V36" s="31"/>
      <c r="W36" s="31"/>
      <c r="X36" s="31"/>
      <c r="Y36" s="31"/>
      <c r="Z36" s="31"/>
      <c r="AA36" s="31"/>
      <c r="AB36" s="31"/>
      <c r="AC36" s="31"/>
      <c r="AD36" s="31"/>
      <c r="AE36" s="31"/>
    </row>
    <row r="37" spans="1:31" s="2" customFormat="1" ht="14.45" hidden="1" customHeight="1">
      <c r="A37" s="31"/>
      <c r="B37" s="32"/>
      <c r="C37" s="31"/>
      <c r="D37" s="31"/>
      <c r="E37" s="27" t="s">
        <v>43</v>
      </c>
      <c r="F37" s="104">
        <f>ROUND((SUM(BG121:BG201)),  2)</f>
        <v>0</v>
      </c>
      <c r="G37" s="31"/>
      <c r="H37" s="31"/>
      <c r="I37" s="108">
        <v>0.21</v>
      </c>
      <c r="J37" s="95"/>
      <c r="K37" s="104">
        <f>0</f>
        <v>0</v>
      </c>
      <c r="L37" s="31"/>
      <c r="M37" s="41"/>
      <c r="S37" s="31"/>
      <c r="T37" s="31"/>
      <c r="U37" s="31"/>
      <c r="V37" s="31"/>
      <c r="W37" s="31"/>
      <c r="X37" s="31"/>
      <c r="Y37" s="31"/>
      <c r="Z37" s="31"/>
      <c r="AA37" s="31"/>
      <c r="AB37" s="31"/>
      <c r="AC37" s="31"/>
      <c r="AD37" s="31"/>
      <c r="AE37" s="31"/>
    </row>
    <row r="38" spans="1:31" s="2" customFormat="1" ht="14.45" hidden="1" customHeight="1">
      <c r="A38" s="31"/>
      <c r="B38" s="32"/>
      <c r="C38" s="31"/>
      <c r="D38" s="31"/>
      <c r="E38" s="27" t="s">
        <v>44</v>
      </c>
      <c r="F38" s="104">
        <f>ROUND((SUM(BH121:BH201)),  2)</f>
        <v>0</v>
      </c>
      <c r="G38" s="31"/>
      <c r="H38" s="31"/>
      <c r="I38" s="108">
        <v>0.15</v>
      </c>
      <c r="J38" s="95"/>
      <c r="K38" s="104">
        <f>0</f>
        <v>0</v>
      </c>
      <c r="L38" s="31"/>
      <c r="M38" s="41"/>
      <c r="S38" s="31"/>
      <c r="T38" s="31"/>
      <c r="U38" s="31"/>
      <c r="V38" s="31"/>
      <c r="W38" s="31"/>
      <c r="X38" s="31"/>
      <c r="Y38" s="31"/>
      <c r="Z38" s="31"/>
      <c r="AA38" s="31"/>
      <c r="AB38" s="31"/>
      <c r="AC38" s="31"/>
      <c r="AD38" s="31"/>
      <c r="AE38" s="31"/>
    </row>
    <row r="39" spans="1:31" s="2" customFormat="1" ht="14.45" hidden="1" customHeight="1">
      <c r="A39" s="31"/>
      <c r="B39" s="32"/>
      <c r="C39" s="31"/>
      <c r="D39" s="31"/>
      <c r="E39" s="27" t="s">
        <v>45</v>
      </c>
      <c r="F39" s="104">
        <f>ROUND((SUM(BI121:BI201)),  2)</f>
        <v>0</v>
      </c>
      <c r="G39" s="31"/>
      <c r="H39" s="31"/>
      <c r="I39" s="108">
        <v>0</v>
      </c>
      <c r="J39" s="95"/>
      <c r="K39" s="104">
        <f>0</f>
        <v>0</v>
      </c>
      <c r="L39" s="31"/>
      <c r="M39" s="41"/>
      <c r="S39" s="31"/>
      <c r="T39" s="31"/>
      <c r="U39" s="31"/>
      <c r="V39" s="31"/>
      <c r="W39" s="31"/>
      <c r="X39" s="31"/>
      <c r="Y39" s="31"/>
      <c r="Z39" s="31"/>
      <c r="AA39" s="31"/>
      <c r="AB39" s="31"/>
      <c r="AC39" s="31"/>
      <c r="AD39" s="31"/>
      <c r="AE39" s="31"/>
    </row>
    <row r="40" spans="1:31" s="2" customFormat="1" ht="6.95" customHeight="1">
      <c r="A40" s="31"/>
      <c r="B40" s="32"/>
      <c r="C40" s="31"/>
      <c r="D40" s="31"/>
      <c r="E40" s="31"/>
      <c r="F40" s="31"/>
      <c r="G40" s="31"/>
      <c r="H40" s="31"/>
      <c r="I40" s="95"/>
      <c r="J40" s="95"/>
      <c r="K40" s="31"/>
      <c r="L40" s="31"/>
      <c r="M40" s="41"/>
      <c r="S40" s="31"/>
      <c r="T40" s="31"/>
      <c r="U40" s="31"/>
      <c r="V40" s="31"/>
      <c r="W40" s="31"/>
      <c r="X40" s="31"/>
      <c r="Y40" s="31"/>
      <c r="Z40" s="31"/>
      <c r="AA40" s="31"/>
      <c r="AB40" s="31"/>
      <c r="AC40" s="31"/>
      <c r="AD40" s="31"/>
      <c r="AE40" s="31"/>
    </row>
    <row r="41" spans="1:31" s="2" customFormat="1" ht="25.35" customHeight="1">
      <c r="A41" s="31"/>
      <c r="B41" s="32"/>
      <c r="C41" s="109"/>
      <c r="D41" s="110" t="s">
        <v>46</v>
      </c>
      <c r="E41" s="58"/>
      <c r="F41" s="58"/>
      <c r="G41" s="111" t="s">
        <v>47</v>
      </c>
      <c r="H41" s="112" t="s">
        <v>48</v>
      </c>
      <c r="I41" s="113"/>
      <c r="J41" s="113"/>
      <c r="K41" s="114">
        <f>SUM(K32:K39)</f>
        <v>0</v>
      </c>
      <c r="L41" s="115"/>
      <c r="M41" s="41"/>
      <c r="S41" s="31"/>
      <c r="T41" s="31"/>
      <c r="U41" s="31"/>
      <c r="V41" s="31"/>
      <c r="W41" s="31"/>
      <c r="X41" s="31"/>
      <c r="Y41" s="31"/>
      <c r="Z41" s="31"/>
      <c r="AA41" s="31"/>
      <c r="AB41" s="31"/>
      <c r="AC41" s="31"/>
      <c r="AD41" s="31"/>
      <c r="AE41" s="31"/>
    </row>
    <row r="42" spans="1:31" s="2" customFormat="1" ht="14.45" customHeight="1">
      <c r="A42" s="31"/>
      <c r="B42" s="32"/>
      <c r="C42" s="31"/>
      <c r="D42" s="31"/>
      <c r="E42" s="31"/>
      <c r="F42" s="31"/>
      <c r="G42" s="31"/>
      <c r="H42" s="31"/>
      <c r="I42" s="95"/>
      <c r="J42" s="95"/>
      <c r="K42" s="31"/>
      <c r="L42" s="31"/>
      <c r="M42" s="41"/>
      <c r="S42" s="31"/>
      <c r="T42" s="31"/>
      <c r="U42" s="31"/>
      <c r="V42" s="31"/>
      <c r="W42" s="31"/>
      <c r="X42" s="31"/>
      <c r="Y42" s="31"/>
      <c r="Z42" s="31"/>
      <c r="AA42" s="31"/>
      <c r="AB42" s="31"/>
      <c r="AC42" s="31"/>
      <c r="AD42" s="31"/>
      <c r="AE42" s="31"/>
    </row>
    <row r="43" spans="1:31" s="1" customFormat="1" ht="14.45" customHeight="1">
      <c r="B43" s="20"/>
      <c r="I43" s="92"/>
      <c r="J43" s="92"/>
      <c r="M43" s="20"/>
    </row>
    <row r="44" spans="1:31" s="1" customFormat="1" ht="14.45" customHeight="1">
      <c r="B44" s="20"/>
      <c r="I44" s="92"/>
      <c r="J44" s="92"/>
      <c r="M44" s="20"/>
    </row>
    <row r="45" spans="1:31" s="1" customFormat="1" ht="14.45" customHeight="1">
      <c r="B45" s="20"/>
      <c r="I45" s="92"/>
      <c r="J45" s="92"/>
      <c r="M45" s="20"/>
    </row>
    <row r="46" spans="1:31" s="1" customFormat="1" ht="14.45" customHeight="1">
      <c r="B46" s="20"/>
      <c r="I46" s="92"/>
      <c r="J46" s="92"/>
      <c r="M46" s="20"/>
    </row>
    <row r="47" spans="1:31" s="1" customFormat="1" ht="14.45" customHeight="1">
      <c r="B47" s="20"/>
      <c r="I47" s="92"/>
      <c r="J47" s="92"/>
      <c r="M47" s="20"/>
    </row>
    <row r="48" spans="1:31" s="1" customFormat="1" ht="14.45" customHeight="1">
      <c r="B48" s="20"/>
      <c r="I48" s="92"/>
      <c r="J48" s="92"/>
      <c r="M48" s="20"/>
    </row>
    <row r="49" spans="1:31" s="1" customFormat="1" ht="14.45" customHeight="1">
      <c r="B49" s="20"/>
      <c r="I49" s="92"/>
      <c r="J49" s="92"/>
      <c r="M49" s="20"/>
    </row>
    <row r="50" spans="1:31" s="2" customFormat="1" ht="14.45" customHeight="1">
      <c r="B50" s="41"/>
      <c r="D50" s="42" t="s">
        <v>49</v>
      </c>
      <c r="E50" s="43"/>
      <c r="F50" s="43"/>
      <c r="G50" s="42" t="s">
        <v>50</v>
      </c>
      <c r="H50" s="43"/>
      <c r="I50" s="116"/>
      <c r="J50" s="116"/>
      <c r="K50" s="43"/>
      <c r="L50" s="43"/>
      <c r="M50" s="41"/>
    </row>
    <row r="51" spans="1:31">
      <c r="B51" s="20"/>
      <c r="M51" s="20"/>
    </row>
    <row r="52" spans="1:31">
      <c r="B52" s="20"/>
      <c r="M52" s="20"/>
    </row>
    <row r="53" spans="1:31">
      <c r="B53" s="20"/>
      <c r="M53" s="20"/>
    </row>
    <row r="54" spans="1:31">
      <c r="B54" s="20"/>
      <c r="M54" s="20"/>
    </row>
    <row r="55" spans="1:31">
      <c r="B55" s="20"/>
      <c r="M55" s="20"/>
    </row>
    <row r="56" spans="1:31">
      <c r="B56" s="20"/>
      <c r="M56" s="20"/>
    </row>
    <row r="57" spans="1:31">
      <c r="B57" s="20"/>
      <c r="M57" s="20"/>
    </row>
    <row r="58" spans="1:31">
      <c r="B58" s="20"/>
      <c r="M58" s="20"/>
    </row>
    <row r="59" spans="1:31">
      <c r="B59" s="20"/>
      <c r="M59" s="20"/>
    </row>
    <row r="60" spans="1:31">
      <c r="B60" s="20"/>
      <c r="M60" s="20"/>
    </row>
    <row r="61" spans="1:31" s="2" customFormat="1" ht="12.75">
      <c r="A61" s="31"/>
      <c r="B61" s="32"/>
      <c r="C61" s="31"/>
      <c r="D61" s="44" t="s">
        <v>51</v>
      </c>
      <c r="E61" s="34"/>
      <c r="F61" s="117" t="s">
        <v>52</v>
      </c>
      <c r="G61" s="44" t="s">
        <v>51</v>
      </c>
      <c r="H61" s="34"/>
      <c r="I61" s="118"/>
      <c r="J61" s="119" t="s">
        <v>52</v>
      </c>
      <c r="K61" s="34"/>
      <c r="L61" s="34"/>
      <c r="M61" s="41"/>
      <c r="S61" s="31"/>
      <c r="T61" s="31"/>
      <c r="U61" s="31"/>
      <c r="V61" s="31"/>
      <c r="W61" s="31"/>
      <c r="X61" s="31"/>
      <c r="Y61" s="31"/>
      <c r="Z61" s="31"/>
      <c r="AA61" s="31"/>
      <c r="AB61" s="31"/>
      <c r="AC61" s="31"/>
      <c r="AD61" s="31"/>
      <c r="AE61" s="31"/>
    </row>
    <row r="62" spans="1:31">
      <c r="B62" s="20"/>
      <c r="M62" s="20"/>
    </row>
    <row r="63" spans="1:31">
      <c r="B63" s="20"/>
      <c r="M63" s="20"/>
    </row>
    <row r="64" spans="1:31">
      <c r="B64" s="20"/>
      <c r="M64" s="20"/>
    </row>
    <row r="65" spans="1:31" s="2" customFormat="1" ht="12.75">
      <c r="A65" s="31"/>
      <c r="B65" s="32"/>
      <c r="C65" s="31"/>
      <c r="D65" s="42" t="s">
        <v>53</v>
      </c>
      <c r="E65" s="45"/>
      <c r="F65" s="45"/>
      <c r="G65" s="42" t="s">
        <v>54</v>
      </c>
      <c r="H65" s="45"/>
      <c r="I65" s="120"/>
      <c r="J65" s="120"/>
      <c r="K65" s="45"/>
      <c r="L65" s="45"/>
      <c r="M65" s="41"/>
      <c r="S65" s="31"/>
      <c r="T65" s="31"/>
      <c r="U65" s="31"/>
      <c r="V65" s="31"/>
      <c r="W65" s="31"/>
      <c r="X65" s="31"/>
      <c r="Y65" s="31"/>
      <c r="Z65" s="31"/>
      <c r="AA65" s="31"/>
      <c r="AB65" s="31"/>
      <c r="AC65" s="31"/>
      <c r="AD65" s="31"/>
      <c r="AE65" s="31"/>
    </row>
    <row r="66" spans="1:31">
      <c r="B66" s="20"/>
      <c r="M66" s="20"/>
    </row>
    <row r="67" spans="1:31">
      <c r="B67" s="20"/>
      <c r="M67" s="20"/>
    </row>
    <row r="68" spans="1:31">
      <c r="B68" s="20"/>
      <c r="M68" s="20"/>
    </row>
    <row r="69" spans="1:31">
      <c r="B69" s="20"/>
      <c r="M69" s="20"/>
    </row>
    <row r="70" spans="1:31">
      <c r="B70" s="20"/>
      <c r="M70" s="20"/>
    </row>
    <row r="71" spans="1:31">
      <c r="B71" s="20"/>
      <c r="M71" s="20"/>
    </row>
    <row r="72" spans="1:31">
      <c r="B72" s="20"/>
      <c r="M72" s="20"/>
    </row>
    <row r="73" spans="1:31">
      <c r="B73" s="20"/>
      <c r="M73" s="20"/>
    </row>
    <row r="74" spans="1:31">
      <c r="B74" s="20"/>
      <c r="M74" s="20"/>
    </row>
    <row r="75" spans="1:31">
      <c r="B75" s="20"/>
      <c r="M75" s="20"/>
    </row>
    <row r="76" spans="1:31" s="2" customFormat="1" ht="12.75">
      <c r="A76" s="31"/>
      <c r="B76" s="32"/>
      <c r="C76" s="31"/>
      <c r="D76" s="44" t="s">
        <v>51</v>
      </c>
      <c r="E76" s="34"/>
      <c r="F76" s="117" t="s">
        <v>52</v>
      </c>
      <c r="G76" s="44" t="s">
        <v>51</v>
      </c>
      <c r="H76" s="34"/>
      <c r="I76" s="118"/>
      <c r="J76" s="119" t="s">
        <v>52</v>
      </c>
      <c r="K76" s="34"/>
      <c r="L76" s="34"/>
      <c r="M76" s="41"/>
      <c r="S76" s="31"/>
      <c r="T76" s="31"/>
      <c r="U76" s="31"/>
      <c r="V76" s="31"/>
      <c r="W76" s="31"/>
      <c r="X76" s="31"/>
      <c r="Y76" s="31"/>
      <c r="Z76" s="31"/>
      <c r="AA76" s="31"/>
      <c r="AB76" s="31"/>
      <c r="AC76" s="31"/>
      <c r="AD76" s="31"/>
      <c r="AE76" s="31"/>
    </row>
    <row r="77" spans="1:31" s="2" customFormat="1" ht="14.45" customHeight="1">
      <c r="A77" s="31"/>
      <c r="B77" s="46"/>
      <c r="C77" s="47"/>
      <c r="D77" s="47"/>
      <c r="E77" s="47"/>
      <c r="F77" s="47"/>
      <c r="G77" s="47"/>
      <c r="H77" s="47"/>
      <c r="I77" s="121"/>
      <c r="J77" s="121"/>
      <c r="K77" s="47"/>
      <c r="L77" s="47"/>
      <c r="M77" s="41"/>
      <c r="S77" s="31"/>
      <c r="T77" s="31"/>
      <c r="U77" s="31"/>
      <c r="V77" s="31"/>
      <c r="W77" s="31"/>
      <c r="X77" s="31"/>
      <c r="Y77" s="31"/>
      <c r="Z77" s="31"/>
      <c r="AA77" s="31"/>
      <c r="AB77" s="31"/>
      <c r="AC77" s="31"/>
      <c r="AD77" s="31"/>
      <c r="AE77" s="31"/>
    </row>
    <row r="81" spans="1:47" s="2" customFormat="1" ht="6.95" customHeight="1">
      <c r="A81" s="31"/>
      <c r="B81" s="48"/>
      <c r="C81" s="49"/>
      <c r="D81" s="49"/>
      <c r="E81" s="49"/>
      <c r="F81" s="49"/>
      <c r="G81" s="49"/>
      <c r="H81" s="49"/>
      <c r="I81" s="122"/>
      <c r="J81" s="122"/>
      <c r="K81" s="49"/>
      <c r="L81" s="49"/>
      <c r="M81" s="41"/>
      <c r="S81" s="31"/>
      <c r="T81" s="31"/>
      <c r="U81" s="31"/>
      <c r="V81" s="31"/>
      <c r="W81" s="31"/>
      <c r="X81" s="31"/>
      <c r="Y81" s="31"/>
      <c r="Z81" s="31"/>
      <c r="AA81" s="31"/>
      <c r="AB81" s="31"/>
      <c r="AC81" s="31"/>
      <c r="AD81" s="31"/>
      <c r="AE81" s="31"/>
    </row>
    <row r="82" spans="1:47" s="2" customFormat="1" ht="24.95" customHeight="1">
      <c r="A82" s="31"/>
      <c r="B82" s="32"/>
      <c r="C82" s="21" t="s">
        <v>106</v>
      </c>
      <c r="D82" s="31"/>
      <c r="E82" s="31"/>
      <c r="F82" s="31"/>
      <c r="G82" s="31"/>
      <c r="H82" s="31"/>
      <c r="I82" s="95"/>
      <c r="J82" s="95"/>
      <c r="K82" s="31"/>
      <c r="L82" s="31"/>
      <c r="M82" s="41"/>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95"/>
      <c r="J83" s="95"/>
      <c r="K83" s="31"/>
      <c r="L83" s="31"/>
      <c r="M83" s="41"/>
      <c r="S83" s="31"/>
      <c r="T83" s="31"/>
      <c r="U83" s="31"/>
      <c r="V83" s="31"/>
      <c r="W83" s="31"/>
      <c r="X83" s="31"/>
      <c r="Y83" s="31"/>
      <c r="Z83" s="31"/>
      <c r="AA83" s="31"/>
      <c r="AB83" s="31"/>
      <c r="AC83" s="31"/>
      <c r="AD83" s="31"/>
      <c r="AE83" s="31"/>
    </row>
    <row r="84" spans="1:47" s="2" customFormat="1" ht="12" customHeight="1">
      <c r="A84" s="31"/>
      <c r="B84" s="32"/>
      <c r="C84" s="27" t="s">
        <v>17</v>
      </c>
      <c r="D84" s="31"/>
      <c r="E84" s="31"/>
      <c r="F84" s="31"/>
      <c r="G84" s="31"/>
      <c r="H84" s="31"/>
      <c r="I84" s="95"/>
      <c r="J84" s="95"/>
      <c r="K84" s="31"/>
      <c r="L84" s="31"/>
      <c r="M84" s="41"/>
      <c r="S84" s="31"/>
      <c r="T84" s="31"/>
      <c r="U84" s="31"/>
      <c r="V84" s="31"/>
      <c r="W84" s="31"/>
      <c r="X84" s="31"/>
      <c r="Y84" s="31"/>
      <c r="Z84" s="31"/>
      <c r="AA84" s="31"/>
      <c r="AB84" s="31"/>
      <c r="AC84" s="31"/>
      <c r="AD84" s="31"/>
      <c r="AE84" s="31"/>
    </row>
    <row r="85" spans="1:47" s="2" customFormat="1" ht="25.5" customHeight="1">
      <c r="A85" s="31"/>
      <c r="B85" s="32"/>
      <c r="C85" s="31"/>
      <c r="D85" s="31"/>
      <c r="E85" s="257" t="str">
        <f>E7</f>
        <v>Stavební úpravy a přístavba výtahu, ZŠ Smetanova č.p. 460 Lanškroun  - II Etapa</v>
      </c>
      <c r="F85" s="258"/>
      <c r="G85" s="258"/>
      <c r="H85" s="258"/>
      <c r="I85" s="95"/>
      <c r="J85" s="95"/>
      <c r="K85" s="31"/>
      <c r="L85" s="31"/>
      <c r="M85" s="41"/>
      <c r="S85" s="31"/>
      <c r="T85" s="31"/>
      <c r="U85" s="31"/>
      <c r="V85" s="31"/>
      <c r="W85" s="31"/>
      <c r="X85" s="31"/>
      <c r="Y85" s="31"/>
      <c r="Z85" s="31"/>
      <c r="AA85" s="31"/>
      <c r="AB85" s="31"/>
      <c r="AC85" s="31"/>
      <c r="AD85" s="31"/>
      <c r="AE85" s="31"/>
    </row>
    <row r="86" spans="1:47" s="2" customFormat="1" ht="12" customHeight="1">
      <c r="A86" s="31"/>
      <c r="B86" s="32"/>
      <c r="C86" s="27" t="s">
        <v>102</v>
      </c>
      <c r="D86" s="31"/>
      <c r="E86" s="31"/>
      <c r="F86" s="31"/>
      <c r="G86" s="31"/>
      <c r="H86" s="31"/>
      <c r="I86" s="95"/>
      <c r="J86" s="95"/>
      <c r="K86" s="31"/>
      <c r="L86" s="31"/>
      <c r="M86" s="41"/>
      <c r="S86" s="31"/>
      <c r="T86" s="31"/>
      <c r="U86" s="31"/>
      <c r="V86" s="31"/>
      <c r="W86" s="31"/>
      <c r="X86" s="31"/>
      <c r="Y86" s="31"/>
      <c r="Z86" s="31"/>
      <c r="AA86" s="31"/>
      <c r="AB86" s="31"/>
      <c r="AC86" s="31"/>
      <c r="AD86" s="31"/>
      <c r="AE86" s="31"/>
    </row>
    <row r="87" spans="1:47" s="2" customFormat="1" ht="16.5" customHeight="1">
      <c r="A87" s="31"/>
      <c r="B87" s="32"/>
      <c r="C87" s="31"/>
      <c r="D87" s="31"/>
      <c r="E87" s="241" t="str">
        <f>E9</f>
        <v>02a - Slaboproud - dodávka</v>
      </c>
      <c r="F87" s="256"/>
      <c r="G87" s="256"/>
      <c r="H87" s="256"/>
      <c r="I87" s="95"/>
      <c r="J87" s="95"/>
      <c r="K87" s="31"/>
      <c r="L87" s="31"/>
      <c r="M87" s="41"/>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95"/>
      <c r="J88" s="95"/>
      <c r="K88" s="31"/>
      <c r="L88" s="31"/>
      <c r="M88" s="41"/>
      <c r="S88" s="31"/>
      <c r="T88" s="31"/>
      <c r="U88" s="31"/>
      <c r="V88" s="31"/>
      <c r="W88" s="31"/>
      <c r="X88" s="31"/>
      <c r="Y88" s="31"/>
      <c r="Z88" s="31"/>
      <c r="AA88" s="31"/>
      <c r="AB88" s="31"/>
      <c r="AC88" s="31"/>
      <c r="AD88" s="31"/>
      <c r="AE88" s="31"/>
    </row>
    <row r="89" spans="1:47" s="2" customFormat="1" ht="12" customHeight="1">
      <c r="A89" s="31"/>
      <c r="B89" s="32"/>
      <c r="C89" s="27" t="s">
        <v>21</v>
      </c>
      <c r="D89" s="31"/>
      <c r="E89" s="31"/>
      <c r="F89" s="25" t="str">
        <f>F12</f>
        <v>Lanškroun</v>
      </c>
      <c r="G89" s="31"/>
      <c r="H89" s="31"/>
      <c r="I89" s="96" t="s">
        <v>23</v>
      </c>
      <c r="J89" s="98" t="str">
        <f>IF(J12="","",J12)</f>
        <v>31. 7. 2019</v>
      </c>
      <c r="K89" s="31"/>
      <c r="L89" s="31"/>
      <c r="M89" s="41"/>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95"/>
      <c r="J90" s="95"/>
      <c r="K90" s="31"/>
      <c r="L90" s="31"/>
      <c r="M90" s="41"/>
      <c r="S90" s="31"/>
      <c r="T90" s="31"/>
      <c r="U90" s="31"/>
      <c r="V90" s="31"/>
      <c r="W90" s="31"/>
      <c r="X90" s="31"/>
      <c r="Y90" s="31"/>
      <c r="Z90" s="31"/>
      <c r="AA90" s="31"/>
      <c r="AB90" s="31"/>
      <c r="AC90" s="31"/>
      <c r="AD90" s="31"/>
      <c r="AE90" s="31"/>
    </row>
    <row r="91" spans="1:47" s="2" customFormat="1" ht="15.2" customHeight="1">
      <c r="A91" s="31"/>
      <c r="B91" s="32"/>
      <c r="C91" s="27" t="s">
        <v>25</v>
      </c>
      <c r="D91" s="31"/>
      <c r="E91" s="31"/>
      <c r="F91" s="25" t="str">
        <f>E15</f>
        <v>Město Lanškroun</v>
      </c>
      <c r="G91" s="31"/>
      <c r="H91" s="31"/>
      <c r="I91" s="96" t="s">
        <v>31</v>
      </c>
      <c r="J91" s="123" t="str">
        <f>E21</f>
        <v>Petr Kovář</v>
      </c>
      <c r="K91" s="31"/>
      <c r="L91" s="31"/>
      <c r="M91" s="41"/>
      <c r="S91" s="31"/>
      <c r="T91" s="31"/>
      <c r="U91" s="31"/>
      <c r="V91" s="31"/>
      <c r="W91" s="31"/>
      <c r="X91" s="31"/>
      <c r="Y91" s="31"/>
      <c r="Z91" s="31"/>
      <c r="AA91" s="31"/>
      <c r="AB91" s="31"/>
      <c r="AC91" s="31"/>
      <c r="AD91" s="31"/>
      <c r="AE91" s="31"/>
    </row>
    <row r="92" spans="1:47" s="2" customFormat="1" ht="15.2" customHeight="1">
      <c r="A92" s="31"/>
      <c r="B92" s="32"/>
      <c r="C92" s="27" t="s">
        <v>29</v>
      </c>
      <c r="D92" s="31"/>
      <c r="E92" s="31"/>
      <c r="F92" s="25" t="str">
        <f>IF(E18="","",E18)</f>
        <v>Vyplň údaj</v>
      </c>
      <c r="G92" s="31"/>
      <c r="H92" s="31"/>
      <c r="I92" s="96" t="s">
        <v>33</v>
      </c>
      <c r="J92" s="123" t="str">
        <f>E24</f>
        <v>Petr Kovář</v>
      </c>
      <c r="K92" s="31"/>
      <c r="L92" s="31"/>
      <c r="M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95"/>
      <c r="J93" s="95"/>
      <c r="K93" s="31"/>
      <c r="L93" s="31"/>
      <c r="M93" s="41"/>
      <c r="S93" s="31"/>
      <c r="T93" s="31"/>
      <c r="U93" s="31"/>
      <c r="V93" s="31"/>
      <c r="W93" s="31"/>
      <c r="X93" s="31"/>
      <c r="Y93" s="31"/>
      <c r="Z93" s="31"/>
      <c r="AA93" s="31"/>
      <c r="AB93" s="31"/>
      <c r="AC93" s="31"/>
      <c r="AD93" s="31"/>
      <c r="AE93" s="31"/>
    </row>
    <row r="94" spans="1:47" s="2" customFormat="1" ht="29.25" customHeight="1">
      <c r="A94" s="31"/>
      <c r="B94" s="32"/>
      <c r="C94" s="124" t="s">
        <v>107</v>
      </c>
      <c r="D94" s="109"/>
      <c r="E94" s="109"/>
      <c r="F94" s="109"/>
      <c r="G94" s="109"/>
      <c r="H94" s="109"/>
      <c r="I94" s="125" t="s">
        <v>108</v>
      </c>
      <c r="J94" s="125" t="s">
        <v>109</v>
      </c>
      <c r="K94" s="126" t="s">
        <v>110</v>
      </c>
      <c r="L94" s="109"/>
      <c r="M94" s="41"/>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95"/>
      <c r="J95" s="95"/>
      <c r="K95" s="31"/>
      <c r="L95" s="31"/>
      <c r="M95" s="41"/>
      <c r="S95" s="31"/>
      <c r="T95" s="31"/>
      <c r="U95" s="31"/>
      <c r="V95" s="31"/>
      <c r="W95" s="31"/>
      <c r="X95" s="31"/>
      <c r="Y95" s="31"/>
      <c r="Z95" s="31"/>
      <c r="AA95" s="31"/>
      <c r="AB95" s="31"/>
      <c r="AC95" s="31"/>
      <c r="AD95" s="31"/>
      <c r="AE95" s="31"/>
    </row>
    <row r="96" spans="1:47" s="2" customFormat="1" ht="22.9" customHeight="1">
      <c r="A96" s="31"/>
      <c r="B96" s="32"/>
      <c r="C96" s="127" t="s">
        <v>111</v>
      </c>
      <c r="D96" s="31"/>
      <c r="E96" s="31"/>
      <c r="F96" s="31"/>
      <c r="G96" s="31"/>
      <c r="H96" s="31"/>
      <c r="I96" s="128">
        <f>Q121</f>
        <v>0</v>
      </c>
      <c r="J96" s="128">
        <f>R121</f>
        <v>0</v>
      </c>
      <c r="K96" s="69">
        <f>K121</f>
        <v>0</v>
      </c>
      <c r="L96" s="31"/>
      <c r="M96" s="41"/>
      <c r="S96" s="31"/>
      <c r="T96" s="31"/>
      <c r="U96" s="31"/>
      <c r="V96" s="31"/>
      <c r="W96" s="31"/>
      <c r="X96" s="31"/>
      <c r="Y96" s="31"/>
      <c r="Z96" s="31"/>
      <c r="AA96" s="31"/>
      <c r="AB96" s="31"/>
      <c r="AC96" s="31"/>
      <c r="AD96" s="31"/>
      <c r="AE96" s="31"/>
      <c r="AU96" s="17" t="s">
        <v>112</v>
      </c>
    </row>
    <row r="97" spans="1:31" s="9" customFormat="1" ht="24.95" customHeight="1">
      <c r="B97" s="129"/>
      <c r="D97" s="130" t="s">
        <v>508</v>
      </c>
      <c r="E97" s="131"/>
      <c r="F97" s="131"/>
      <c r="G97" s="131"/>
      <c r="H97" s="131"/>
      <c r="I97" s="132">
        <f>Q122</f>
        <v>0</v>
      </c>
      <c r="J97" s="132">
        <f>R122</f>
        <v>0</v>
      </c>
      <c r="K97" s="133">
        <f>K122</f>
        <v>0</v>
      </c>
      <c r="M97" s="129"/>
    </row>
    <row r="98" spans="1:31" s="9" customFormat="1" ht="24.95" customHeight="1">
      <c r="B98" s="129"/>
      <c r="D98" s="130" t="s">
        <v>509</v>
      </c>
      <c r="E98" s="131"/>
      <c r="F98" s="131"/>
      <c r="G98" s="131"/>
      <c r="H98" s="131"/>
      <c r="I98" s="132">
        <f>Q138</f>
        <v>0</v>
      </c>
      <c r="J98" s="132">
        <f>R138</f>
        <v>0</v>
      </c>
      <c r="K98" s="133">
        <f>K138</f>
        <v>0</v>
      </c>
      <c r="M98" s="129"/>
    </row>
    <row r="99" spans="1:31" s="9" customFormat="1" ht="24.95" customHeight="1">
      <c r="B99" s="129"/>
      <c r="D99" s="130" t="s">
        <v>510</v>
      </c>
      <c r="E99" s="131"/>
      <c r="F99" s="131"/>
      <c r="G99" s="131"/>
      <c r="H99" s="131"/>
      <c r="I99" s="132">
        <f>Q149</f>
        <v>0</v>
      </c>
      <c r="J99" s="132">
        <f>R149</f>
        <v>0</v>
      </c>
      <c r="K99" s="133">
        <f>K149</f>
        <v>0</v>
      </c>
      <c r="M99" s="129"/>
    </row>
    <row r="100" spans="1:31" s="9" customFormat="1" ht="24.95" customHeight="1">
      <c r="B100" s="129"/>
      <c r="D100" s="130" t="s">
        <v>511</v>
      </c>
      <c r="E100" s="131"/>
      <c r="F100" s="131"/>
      <c r="G100" s="131"/>
      <c r="H100" s="131"/>
      <c r="I100" s="132">
        <f>Q160</f>
        <v>0</v>
      </c>
      <c r="J100" s="132">
        <f>R160</f>
        <v>0</v>
      </c>
      <c r="K100" s="133">
        <f>K160</f>
        <v>0</v>
      </c>
      <c r="M100" s="129"/>
    </row>
    <row r="101" spans="1:31" s="9" customFormat="1" ht="24.95" customHeight="1">
      <c r="B101" s="129"/>
      <c r="D101" s="130" t="s">
        <v>512</v>
      </c>
      <c r="E101" s="131"/>
      <c r="F101" s="131"/>
      <c r="G101" s="131"/>
      <c r="H101" s="131"/>
      <c r="I101" s="132">
        <f>Q186</f>
        <v>0</v>
      </c>
      <c r="J101" s="132">
        <f>R186</f>
        <v>0</v>
      </c>
      <c r="K101" s="133">
        <f>K186</f>
        <v>0</v>
      </c>
      <c r="M101" s="129"/>
    </row>
    <row r="102" spans="1:31" s="2" customFormat="1" ht="21.75" customHeight="1">
      <c r="A102" s="31"/>
      <c r="B102" s="32"/>
      <c r="C102" s="31"/>
      <c r="D102" s="31"/>
      <c r="E102" s="31"/>
      <c r="F102" s="31"/>
      <c r="G102" s="31"/>
      <c r="H102" s="31"/>
      <c r="I102" s="95"/>
      <c r="J102" s="95"/>
      <c r="K102" s="31"/>
      <c r="L102" s="31"/>
      <c r="M102" s="41"/>
      <c r="S102" s="31"/>
      <c r="T102" s="31"/>
      <c r="U102" s="31"/>
      <c r="V102" s="31"/>
      <c r="W102" s="31"/>
      <c r="X102" s="31"/>
      <c r="Y102" s="31"/>
      <c r="Z102" s="31"/>
      <c r="AA102" s="31"/>
      <c r="AB102" s="31"/>
      <c r="AC102" s="31"/>
      <c r="AD102" s="31"/>
      <c r="AE102" s="31"/>
    </row>
    <row r="103" spans="1:31" s="2" customFormat="1" ht="6.95" customHeight="1">
      <c r="A103" s="31"/>
      <c r="B103" s="46"/>
      <c r="C103" s="47"/>
      <c r="D103" s="47"/>
      <c r="E103" s="47"/>
      <c r="F103" s="47"/>
      <c r="G103" s="47"/>
      <c r="H103" s="47"/>
      <c r="I103" s="121"/>
      <c r="J103" s="121"/>
      <c r="K103" s="47"/>
      <c r="L103" s="47"/>
      <c r="M103" s="41"/>
      <c r="S103" s="31"/>
      <c r="T103" s="31"/>
      <c r="U103" s="31"/>
      <c r="V103" s="31"/>
      <c r="W103" s="31"/>
      <c r="X103" s="31"/>
      <c r="Y103" s="31"/>
      <c r="Z103" s="31"/>
      <c r="AA103" s="31"/>
      <c r="AB103" s="31"/>
      <c r="AC103" s="31"/>
      <c r="AD103" s="31"/>
      <c r="AE103" s="31"/>
    </row>
    <row r="107" spans="1:31" s="2" customFormat="1" ht="6.95" customHeight="1">
      <c r="A107" s="31"/>
      <c r="B107" s="48"/>
      <c r="C107" s="49"/>
      <c r="D107" s="49"/>
      <c r="E107" s="49"/>
      <c r="F107" s="49"/>
      <c r="G107" s="49"/>
      <c r="H107" s="49"/>
      <c r="I107" s="122"/>
      <c r="J107" s="122"/>
      <c r="K107" s="49"/>
      <c r="L107" s="49"/>
      <c r="M107" s="41"/>
      <c r="S107" s="31"/>
      <c r="T107" s="31"/>
      <c r="U107" s="31"/>
      <c r="V107" s="31"/>
      <c r="W107" s="31"/>
      <c r="X107" s="31"/>
      <c r="Y107" s="31"/>
      <c r="Z107" s="31"/>
      <c r="AA107" s="31"/>
      <c r="AB107" s="31"/>
      <c r="AC107" s="31"/>
      <c r="AD107" s="31"/>
      <c r="AE107" s="31"/>
    </row>
    <row r="108" spans="1:31" s="2" customFormat="1" ht="24.95" customHeight="1">
      <c r="A108" s="31"/>
      <c r="B108" s="32"/>
      <c r="C108" s="21" t="s">
        <v>118</v>
      </c>
      <c r="D108" s="31"/>
      <c r="E108" s="31"/>
      <c r="F108" s="31"/>
      <c r="G108" s="31"/>
      <c r="H108" s="31"/>
      <c r="I108" s="95"/>
      <c r="J108" s="95"/>
      <c r="K108" s="31"/>
      <c r="L108" s="31"/>
      <c r="M108" s="41"/>
      <c r="S108" s="31"/>
      <c r="T108" s="31"/>
      <c r="U108" s="31"/>
      <c r="V108" s="31"/>
      <c r="W108" s="31"/>
      <c r="X108" s="31"/>
      <c r="Y108" s="31"/>
      <c r="Z108" s="31"/>
      <c r="AA108" s="31"/>
      <c r="AB108" s="31"/>
      <c r="AC108" s="31"/>
      <c r="AD108" s="31"/>
      <c r="AE108" s="31"/>
    </row>
    <row r="109" spans="1:31" s="2" customFormat="1" ht="6.95" customHeight="1">
      <c r="A109" s="31"/>
      <c r="B109" s="32"/>
      <c r="C109" s="31"/>
      <c r="D109" s="31"/>
      <c r="E109" s="31"/>
      <c r="F109" s="31"/>
      <c r="G109" s="31"/>
      <c r="H109" s="31"/>
      <c r="I109" s="95"/>
      <c r="J109" s="95"/>
      <c r="K109" s="31"/>
      <c r="L109" s="31"/>
      <c r="M109" s="41"/>
      <c r="S109" s="31"/>
      <c r="T109" s="31"/>
      <c r="U109" s="31"/>
      <c r="V109" s="31"/>
      <c r="W109" s="31"/>
      <c r="X109" s="31"/>
      <c r="Y109" s="31"/>
      <c r="Z109" s="31"/>
      <c r="AA109" s="31"/>
      <c r="AB109" s="31"/>
      <c r="AC109" s="31"/>
      <c r="AD109" s="31"/>
      <c r="AE109" s="31"/>
    </row>
    <row r="110" spans="1:31" s="2" customFormat="1" ht="12" customHeight="1">
      <c r="A110" s="31"/>
      <c r="B110" s="32"/>
      <c r="C110" s="27" t="s">
        <v>17</v>
      </c>
      <c r="D110" s="31"/>
      <c r="E110" s="31"/>
      <c r="F110" s="31"/>
      <c r="G110" s="31"/>
      <c r="H110" s="31"/>
      <c r="I110" s="95"/>
      <c r="J110" s="95"/>
      <c r="K110" s="31"/>
      <c r="L110" s="31"/>
      <c r="M110" s="41"/>
      <c r="S110" s="31"/>
      <c r="T110" s="31"/>
      <c r="U110" s="31"/>
      <c r="V110" s="31"/>
      <c r="W110" s="31"/>
      <c r="X110" s="31"/>
      <c r="Y110" s="31"/>
      <c r="Z110" s="31"/>
      <c r="AA110" s="31"/>
      <c r="AB110" s="31"/>
      <c r="AC110" s="31"/>
      <c r="AD110" s="31"/>
      <c r="AE110" s="31"/>
    </row>
    <row r="111" spans="1:31" s="2" customFormat="1" ht="25.5" customHeight="1">
      <c r="A111" s="31"/>
      <c r="B111" s="32"/>
      <c r="C111" s="31"/>
      <c r="D111" s="31"/>
      <c r="E111" s="257" t="str">
        <f>E7</f>
        <v>Stavební úpravy a přístavba výtahu, ZŠ Smetanova č.p. 460 Lanškroun  - II Etapa</v>
      </c>
      <c r="F111" s="258"/>
      <c r="G111" s="258"/>
      <c r="H111" s="258"/>
      <c r="I111" s="95"/>
      <c r="J111" s="95"/>
      <c r="K111" s="31"/>
      <c r="L111" s="31"/>
      <c r="M111" s="41"/>
      <c r="S111" s="31"/>
      <c r="T111" s="31"/>
      <c r="U111" s="31"/>
      <c r="V111" s="31"/>
      <c r="W111" s="31"/>
      <c r="X111" s="31"/>
      <c r="Y111" s="31"/>
      <c r="Z111" s="31"/>
      <c r="AA111" s="31"/>
      <c r="AB111" s="31"/>
      <c r="AC111" s="31"/>
      <c r="AD111" s="31"/>
      <c r="AE111" s="31"/>
    </row>
    <row r="112" spans="1:31" s="2" customFormat="1" ht="12" customHeight="1">
      <c r="A112" s="31"/>
      <c r="B112" s="32"/>
      <c r="C112" s="27" t="s">
        <v>102</v>
      </c>
      <c r="D112" s="31"/>
      <c r="E112" s="31"/>
      <c r="F112" s="31"/>
      <c r="G112" s="31"/>
      <c r="H112" s="31"/>
      <c r="I112" s="95"/>
      <c r="J112" s="95"/>
      <c r="K112" s="31"/>
      <c r="L112" s="31"/>
      <c r="M112" s="41"/>
      <c r="S112" s="31"/>
      <c r="T112" s="31"/>
      <c r="U112" s="31"/>
      <c r="V112" s="31"/>
      <c r="W112" s="31"/>
      <c r="X112" s="31"/>
      <c r="Y112" s="31"/>
      <c r="Z112" s="31"/>
      <c r="AA112" s="31"/>
      <c r="AB112" s="31"/>
      <c r="AC112" s="31"/>
      <c r="AD112" s="31"/>
      <c r="AE112" s="31"/>
    </row>
    <row r="113" spans="1:65" s="2" customFormat="1" ht="16.5" customHeight="1">
      <c r="A113" s="31"/>
      <c r="B113" s="32"/>
      <c r="C113" s="31"/>
      <c r="D113" s="31"/>
      <c r="E113" s="241" t="str">
        <f>E9</f>
        <v>02a - Slaboproud - dodávka</v>
      </c>
      <c r="F113" s="256"/>
      <c r="G113" s="256"/>
      <c r="H113" s="256"/>
      <c r="I113" s="95"/>
      <c r="J113" s="95"/>
      <c r="K113" s="31"/>
      <c r="L113" s="31"/>
      <c r="M113" s="41"/>
      <c r="S113" s="31"/>
      <c r="T113" s="31"/>
      <c r="U113" s="31"/>
      <c r="V113" s="31"/>
      <c r="W113" s="31"/>
      <c r="X113" s="31"/>
      <c r="Y113" s="31"/>
      <c r="Z113" s="31"/>
      <c r="AA113" s="31"/>
      <c r="AB113" s="31"/>
      <c r="AC113" s="31"/>
      <c r="AD113" s="31"/>
      <c r="AE113" s="31"/>
    </row>
    <row r="114" spans="1:65" s="2" customFormat="1" ht="6.95" customHeight="1">
      <c r="A114" s="31"/>
      <c r="B114" s="32"/>
      <c r="C114" s="31"/>
      <c r="D114" s="31"/>
      <c r="E114" s="31"/>
      <c r="F114" s="31"/>
      <c r="G114" s="31"/>
      <c r="H114" s="31"/>
      <c r="I114" s="95"/>
      <c r="J114" s="95"/>
      <c r="K114" s="31"/>
      <c r="L114" s="31"/>
      <c r="M114" s="41"/>
      <c r="S114" s="31"/>
      <c r="T114" s="31"/>
      <c r="U114" s="31"/>
      <c r="V114" s="31"/>
      <c r="W114" s="31"/>
      <c r="X114" s="31"/>
      <c r="Y114" s="31"/>
      <c r="Z114" s="31"/>
      <c r="AA114" s="31"/>
      <c r="AB114" s="31"/>
      <c r="AC114" s="31"/>
      <c r="AD114" s="31"/>
      <c r="AE114" s="31"/>
    </row>
    <row r="115" spans="1:65" s="2" customFormat="1" ht="12" customHeight="1">
      <c r="A115" s="31"/>
      <c r="B115" s="32"/>
      <c r="C115" s="27" t="s">
        <v>21</v>
      </c>
      <c r="D115" s="31"/>
      <c r="E115" s="31"/>
      <c r="F115" s="25" t="str">
        <f>F12</f>
        <v>Lanškroun</v>
      </c>
      <c r="G115" s="31"/>
      <c r="H115" s="31"/>
      <c r="I115" s="96" t="s">
        <v>23</v>
      </c>
      <c r="J115" s="98" t="str">
        <f>IF(J12="","",J12)</f>
        <v>31. 7. 2019</v>
      </c>
      <c r="K115" s="31"/>
      <c r="L115" s="31"/>
      <c r="M115" s="41"/>
      <c r="S115" s="31"/>
      <c r="T115" s="31"/>
      <c r="U115" s="31"/>
      <c r="V115" s="31"/>
      <c r="W115" s="31"/>
      <c r="X115" s="31"/>
      <c r="Y115" s="31"/>
      <c r="Z115" s="31"/>
      <c r="AA115" s="31"/>
      <c r="AB115" s="31"/>
      <c r="AC115" s="31"/>
      <c r="AD115" s="31"/>
      <c r="AE115" s="31"/>
    </row>
    <row r="116" spans="1:65" s="2" customFormat="1" ht="6.95" customHeight="1">
      <c r="A116" s="31"/>
      <c r="B116" s="32"/>
      <c r="C116" s="31"/>
      <c r="D116" s="31"/>
      <c r="E116" s="31"/>
      <c r="F116" s="31"/>
      <c r="G116" s="31"/>
      <c r="H116" s="31"/>
      <c r="I116" s="95"/>
      <c r="J116" s="95"/>
      <c r="K116" s="31"/>
      <c r="L116" s="31"/>
      <c r="M116" s="41"/>
      <c r="S116" s="31"/>
      <c r="T116" s="31"/>
      <c r="U116" s="31"/>
      <c r="V116" s="31"/>
      <c r="W116" s="31"/>
      <c r="X116" s="31"/>
      <c r="Y116" s="31"/>
      <c r="Z116" s="31"/>
      <c r="AA116" s="31"/>
      <c r="AB116" s="31"/>
      <c r="AC116" s="31"/>
      <c r="AD116" s="31"/>
      <c r="AE116" s="31"/>
    </row>
    <row r="117" spans="1:65" s="2" customFormat="1" ht="15.2" customHeight="1">
      <c r="A117" s="31"/>
      <c r="B117" s="32"/>
      <c r="C117" s="27" t="s">
        <v>25</v>
      </c>
      <c r="D117" s="31"/>
      <c r="E117" s="31"/>
      <c r="F117" s="25" t="str">
        <f>E15</f>
        <v>Město Lanškroun</v>
      </c>
      <c r="G117" s="31"/>
      <c r="H117" s="31"/>
      <c r="I117" s="96" t="s">
        <v>31</v>
      </c>
      <c r="J117" s="123" t="str">
        <f>E21</f>
        <v>Petr Kovář</v>
      </c>
      <c r="K117" s="31"/>
      <c r="L117" s="31"/>
      <c r="M117" s="41"/>
      <c r="S117" s="31"/>
      <c r="T117" s="31"/>
      <c r="U117" s="31"/>
      <c r="V117" s="31"/>
      <c r="W117" s="31"/>
      <c r="X117" s="31"/>
      <c r="Y117" s="31"/>
      <c r="Z117" s="31"/>
      <c r="AA117" s="31"/>
      <c r="AB117" s="31"/>
      <c r="AC117" s="31"/>
      <c r="AD117" s="31"/>
      <c r="AE117" s="31"/>
    </row>
    <row r="118" spans="1:65" s="2" customFormat="1" ht="15.2" customHeight="1">
      <c r="A118" s="31"/>
      <c r="B118" s="32"/>
      <c r="C118" s="27" t="s">
        <v>29</v>
      </c>
      <c r="D118" s="31"/>
      <c r="E118" s="31"/>
      <c r="F118" s="25" t="str">
        <f>IF(E18="","",E18)</f>
        <v>Vyplň údaj</v>
      </c>
      <c r="G118" s="31"/>
      <c r="H118" s="31"/>
      <c r="I118" s="96" t="s">
        <v>33</v>
      </c>
      <c r="J118" s="123" t="str">
        <f>E24</f>
        <v>Petr Kovář</v>
      </c>
      <c r="K118" s="31"/>
      <c r="L118" s="31"/>
      <c r="M118" s="41"/>
      <c r="S118" s="31"/>
      <c r="T118" s="31"/>
      <c r="U118" s="31"/>
      <c r="V118" s="31"/>
      <c r="W118" s="31"/>
      <c r="X118" s="31"/>
      <c r="Y118" s="31"/>
      <c r="Z118" s="31"/>
      <c r="AA118" s="31"/>
      <c r="AB118" s="31"/>
      <c r="AC118" s="31"/>
      <c r="AD118" s="31"/>
      <c r="AE118" s="31"/>
    </row>
    <row r="119" spans="1:65" s="2" customFormat="1" ht="10.35" customHeight="1">
      <c r="A119" s="31"/>
      <c r="B119" s="32"/>
      <c r="C119" s="31"/>
      <c r="D119" s="31"/>
      <c r="E119" s="31"/>
      <c r="F119" s="31"/>
      <c r="G119" s="31"/>
      <c r="H119" s="31"/>
      <c r="I119" s="95"/>
      <c r="J119" s="95"/>
      <c r="K119" s="31"/>
      <c r="L119" s="31"/>
      <c r="M119" s="41"/>
      <c r="S119" s="31"/>
      <c r="T119" s="31"/>
      <c r="U119" s="31"/>
      <c r="V119" s="31"/>
      <c r="W119" s="31"/>
      <c r="X119" s="31"/>
      <c r="Y119" s="31"/>
      <c r="Z119" s="31"/>
      <c r="AA119" s="31"/>
      <c r="AB119" s="31"/>
      <c r="AC119" s="31"/>
      <c r="AD119" s="31"/>
      <c r="AE119" s="31"/>
    </row>
    <row r="120" spans="1:65" s="10" customFormat="1" ht="29.25" customHeight="1">
      <c r="A120" s="134"/>
      <c r="B120" s="135"/>
      <c r="C120" s="136" t="s">
        <v>119</v>
      </c>
      <c r="D120" s="137" t="s">
        <v>61</v>
      </c>
      <c r="E120" s="137" t="s">
        <v>57</v>
      </c>
      <c r="F120" s="137" t="s">
        <v>58</v>
      </c>
      <c r="G120" s="137" t="s">
        <v>120</v>
      </c>
      <c r="H120" s="137" t="s">
        <v>121</v>
      </c>
      <c r="I120" s="138" t="s">
        <v>122</v>
      </c>
      <c r="J120" s="138" t="s">
        <v>123</v>
      </c>
      <c r="K120" s="139" t="s">
        <v>110</v>
      </c>
      <c r="L120" s="140" t="s">
        <v>124</v>
      </c>
      <c r="M120" s="141"/>
      <c r="N120" s="60" t="s">
        <v>1</v>
      </c>
      <c r="O120" s="61" t="s">
        <v>40</v>
      </c>
      <c r="P120" s="61" t="s">
        <v>125</v>
      </c>
      <c r="Q120" s="61" t="s">
        <v>126</v>
      </c>
      <c r="R120" s="61" t="s">
        <v>127</v>
      </c>
      <c r="S120" s="61" t="s">
        <v>128</v>
      </c>
      <c r="T120" s="61" t="s">
        <v>129</v>
      </c>
      <c r="U120" s="61" t="s">
        <v>130</v>
      </c>
      <c r="V120" s="61" t="s">
        <v>131</v>
      </c>
      <c r="W120" s="61" t="s">
        <v>132</v>
      </c>
      <c r="X120" s="62" t="s">
        <v>133</v>
      </c>
      <c r="Y120" s="134"/>
      <c r="Z120" s="134"/>
      <c r="AA120" s="134"/>
      <c r="AB120" s="134"/>
      <c r="AC120" s="134"/>
      <c r="AD120" s="134"/>
      <c r="AE120" s="134"/>
    </row>
    <row r="121" spans="1:65" s="2" customFormat="1" ht="22.9" customHeight="1">
      <c r="A121" s="31"/>
      <c r="B121" s="32"/>
      <c r="C121" s="67" t="s">
        <v>134</v>
      </c>
      <c r="D121" s="31"/>
      <c r="E121" s="31"/>
      <c r="F121" s="31"/>
      <c r="G121" s="31"/>
      <c r="H121" s="31"/>
      <c r="I121" s="95"/>
      <c r="J121" s="95"/>
      <c r="K121" s="142">
        <f>BK121</f>
        <v>0</v>
      </c>
      <c r="L121" s="31"/>
      <c r="M121" s="32"/>
      <c r="N121" s="63"/>
      <c r="O121" s="54"/>
      <c r="P121" s="64"/>
      <c r="Q121" s="143">
        <f>Q122+Q138+Q149+Q160+Q186</f>
        <v>0</v>
      </c>
      <c r="R121" s="143">
        <f>R122+R138+R149+R160+R186</f>
        <v>0</v>
      </c>
      <c r="S121" s="64"/>
      <c r="T121" s="144">
        <f>T122+T138+T149+T160+T186</f>
        <v>0</v>
      </c>
      <c r="U121" s="64"/>
      <c r="V121" s="144">
        <f>V122+V138+V149+V160+V186</f>
        <v>0</v>
      </c>
      <c r="W121" s="64"/>
      <c r="X121" s="145">
        <f>X122+X138+X149+X160+X186</f>
        <v>0</v>
      </c>
      <c r="Y121" s="31"/>
      <c r="Z121" s="31"/>
      <c r="AA121" s="31"/>
      <c r="AB121" s="31"/>
      <c r="AC121" s="31"/>
      <c r="AD121" s="31"/>
      <c r="AE121" s="31"/>
      <c r="AT121" s="17" t="s">
        <v>77</v>
      </c>
      <c r="AU121" s="17" t="s">
        <v>112</v>
      </c>
      <c r="BK121" s="146">
        <f>BK122+BK138+BK149+BK160+BK186</f>
        <v>0</v>
      </c>
    </row>
    <row r="122" spans="1:65" s="11" customFormat="1" ht="25.9" customHeight="1">
      <c r="B122" s="147"/>
      <c r="D122" s="148" t="s">
        <v>77</v>
      </c>
      <c r="E122" s="149" t="s">
        <v>409</v>
      </c>
      <c r="F122" s="149" t="s">
        <v>513</v>
      </c>
      <c r="I122" s="150"/>
      <c r="J122" s="150"/>
      <c r="K122" s="151">
        <f>BK122</f>
        <v>0</v>
      </c>
      <c r="M122" s="147"/>
      <c r="N122" s="152"/>
      <c r="O122" s="153"/>
      <c r="P122" s="153"/>
      <c r="Q122" s="154">
        <f>SUM(Q123:Q137)</f>
        <v>0</v>
      </c>
      <c r="R122" s="154">
        <f>SUM(R123:R137)</f>
        <v>0</v>
      </c>
      <c r="S122" s="153"/>
      <c r="T122" s="155">
        <f>SUM(T123:T137)</f>
        <v>0</v>
      </c>
      <c r="U122" s="153"/>
      <c r="V122" s="155">
        <f>SUM(V123:V137)</f>
        <v>0</v>
      </c>
      <c r="W122" s="153"/>
      <c r="X122" s="156">
        <f>SUM(X123:X137)</f>
        <v>0</v>
      </c>
      <c r="AR122" s="148" t="s">
        <v>86</v>
      </c>
      <c r="AT122" s="157" t="s">
        <v>77</v>
      </c>
      <c r="AU122" s="157" t="s">
        <v>78</v>
      </c>
      <c r="AY122" s="148" t="s">
        <v>137</v>
      </c>
      <c r="BK122" s="158">
        <f>SUM(BK123:BK137)</f>
        <v>0</v>
      </c>
    </row>
    <row r="123" spans="1:65" s="2" customFormat="1" ht="36" customHeight="1">
      <c r="A123" s="31"/>
      <c r="B123" s="159"/>
      <c r="C123" s="160" t="s">
        <v>86</v>
      </c>
      <c r="D123" s="160" t="s">
        <v>138</v>
      </c>
      <c r="E123" s="161" t="s">
        <v>514</v>
      </c>
      <c r="F123" s="162" t="s">
        <v>515</v>
      </c>
      <c r="G123" s="163" t="s">
        <v>141</v>
      </c>
      <c r="H123" s="164">
        <v>2</v>
      </c>
      <c r="I123" s="165"/>
      <c r="J123" s="165"/>
      <c r="K123" s="166">
        <f>ROUND(P123*H123,2)</f>
        <v>0</v>
      </c>
      <c r="L123" s="167"/>
      <c r="M123" s="32"/>
      <c r="N123" s="168" t="s">
        <v>1</v>
      </c>
      <c r="O123" s="169" t="s">
        <v>41</v>
      </c>
      <c r="P123" s="170">
        <f>I123+J123</f>
        <v>0</v>
      </c>
      <c r="Q123" s="170">
        <f>ROUND(I123*H123,2)</f>
        <v>0</v>
      </c>
      <c r="R123" s="170">
        <f>ROUND(J123*H123,2)</f>
        <v>0</v>
      </c>
      <c r="S123" s="56"/>
      <c r="T123" s="171">
        <f>S123*H123</f>
        <v>0</v>
      </c>
      <c r="U123" s="171">
        <v>0</v>
      </c>
      <c r="V123" s="171">
        <f>U123*H123</f>
        <v>0</v>
      </c>
      <c r="W123" s="171">
        <v>0</v>
      </c>
      <c r="X123" s="172">
        <f>W123*H123</f>
        <v>0</v>
      </c>
      <c r="Y123" s="31"/>
      <c r="Z123" s="31"/>
      <c r="AA123" s="31"/>
      <c r="AB123" s="31"/>
      <c r="AC123" s="31"/>
      <c r="AD123" s="31"/>
      <c r="AE123" s="31"/>
      <c r="AR123" s="173" t="s">
        <v>142</v>
      </c>
      <c r="AT123" s="173" t="s">
        <v>138</v>
      </c>
      <c r="AU123" s="173" t="s">
        <v>86</v>
      </c>
      <c r="AY123" s="17" t="s">
        <v>137</v>
      </c>
      <c r="BE123" s="174">
        <f>IF(O123="základní",K123,0)</f>
        <v>0</v>
      </c>
      <c r="BF123" s="174">
        <f>IF(O123="snížená",K123,0)</f>
        <v>0</v>
      </c>
      <c r="BG123" s="174">
        <f>IF(O123="zákl. přenesená",K123,0)</f>
        <v>0</v>
      </c>
      <c r="BH123" s="174">
        <f>IF(O123="sníž. přenesená",K123,0)</f>
        <v>0</v>
      </c>
      <c r="BI123" s="174">
        <f>IF(O123="nulová",K123,0)</f>
        <v>0</v>
      </c>
      <c r="BJ123" s="17" t="s">
        <v>86</v>
      </c>
      <c r="BK123" s="174">
        <f>ROUND(P123*H123,2)</f>
        <v>0</v>
      </c>
      <c r="BL123" s="17" t="s">
        <v>142</v>
      </c>
      <c r="BM123" s="173" t="s">
        <v>142</v>
      </c>
    </row>
    <row r="124" spans="1:65" s="2" customFormat="1" ht="29.25">
      <c r="A124" s="31"/>
      <c r="B124" s="32"/>
      <c r="C124" s="31"/>
      <c r="D124" s="175" t="s">
        <v>144</v>
      </c>
      <c r="E124" s="31"/>
      <c r="F124" s="176" t="s">
        <v>515</v>
      </c>
      <c r="G124" s="31"/>
      <c r="H124" s="31"/>
      <c r="I124" s="95"/>
      <c r="J124" s="95"/>
      <c r="K124" s="31"/>
      <c r="L124" s="31"/>
      <c r="M124" s="32"/>
      <c r="N124" s="177"/>
      <c r="O124" s="178"/>
      <c r="P124" s="56"/>
      <c r="Q124" s="56"/>
      <c r="R124" s="56"/>
      <c r="S124" s="56"/>
      <c r="T124" s="56"/>
      <c r="U124" s="56"/>
      <c r="V124" s="56"/>
      <c r="W124" s="56"/>
      <c r="X124" s="57"/>
      <c r="Y124" s="31"/>
      <c r="Z124" s="31"/>
      <c r="AA124" s="31"/>
      <c r="AB124" s="31"/>
      <c r="AC124" s="31"/>
      <c r="AD124" s="31"/>
      <c r="AE124" s="31"/>
      <c r="AT124" s="17" t="s">
        <v>144</v>
      </c>
      <c r="AU124" s="17" t="s">
        <v>86</v>
      </c>
    </row>
    <row r="125" spans="1:65" s="12" customFormat="1">
      <c r="B125" s="179"/>
      <c r="D125" s="175" t="s">
        <v>145</v>
      </c>
      <c r="E125" s="180" t="s">
        <v>1</v>
      </c>
      <c r="F125" s="181" t="s">
        <v>516</v>
      </c>
      <c r="H125" s="180" t="s">
        <v>1</v>
      </c>
      <c r="I125" s="182"/>
      <c r="J125" s="182"/>
      <c r="M125" s="179"/>
      <c r="N125" s="183"/>
      <c r="O125" s="184"/>
      <c r="P125" s="184"/>
      <c r="Q125" s="184"/>
      <c r="R125" s="184"/>
      <c r="S125" s="184"/>
      <c r="T125" s="184"/>
      <c r="U125" s="184"/>
      <c r="V125" s="184"/>
      <c r="W125" s="184"/>
      <c r="X125" s="185"/>
      <c r="AT125" s="180" t="s">
        <v>145</v>
      </c>
      <c r="AU125" s="180" t="s">
        <v>86</v>
      </c>
      <c r="AV125" s="12" t="s">
        <v>86</v>
      </c>
      <c r="AW125" s="12" t="s">
        <v>4</v>
      </c>
      <c r="AX125" s="12" t="s">
        <v>78</v>
      </c>
      <c r="AY125" s="180" t="s">
        <v>137</v>
      </c>
    </row>
    <row r="126" spans="1:65" s="13" customFormat="1">
      <c r="B126" s="186"/>
      <c r="D126" s="175" t="s">
        <v>145</v>
      </c>
      <c r="E126" s="187" t="s">
        <v>1</v>
      </c>
      <c r="F126" s="188" t="s">
        <v>88</v>
      </c>
      <c r="H126" s="189">
        <v>2</v>
      </c>
      <c r="I126" s="190"/>
      <c r="J126" s="190"/>
      <c r="M126" s="186"/>
      <c r="N126" s="191"/>
      <c r="O126" s="192"/>
      <c r="P126" s="192"/>
      <c r="Q126" s="192"/>
      <c r="R126" s="192"/>
      <c r="S126" s="192"/>
      <c r="T126" s="192"/>
      <c r="U126" s="192"/>
      <c r="V126" s="192"/>
      <c r="W126" s="192"/>
      <c r="X126" s="193"/>
      <c r="AT126" s="187" t="s">
        <v>145</v>
      </c>
      <c r="AU126" s="187" t="s">
        <v>86</v>
      </c>
      <c r="AV126" s="13" t="s">
        <v>88</v>
      </c>
      <c r="AW126" s="13" t="s">
        <v>4</v>
      </c>
      <c r="AX126" s="13" t="s">
        <v>78</v>
      </c>
      <c r="AY126" s="187" t="s">
        <v>137</v>
      </c>
    </row>
    <row r="127" spans="1:65" s="14" customFormat="1">
      <c r="B127" s="194"/>
      <c r="D127" s="175" t="s">
        <v>145</v>
      </c>
      <c r="E127" s="195" t="s">
        <v>1</v>
      </c>
      <c r="F127" s="196" t="s">
        <v>148</v>
      </c>
      <c r="H127" s="197">
        <v>2</v>
      </c>
      <c r="I127" s="198"/>
      <c r="J127" s="198"/>
      <c r="M127" s="194"/>
      <c r="N127" s="199"/>
      <c r="O127" s="200"/>
      <c r="P127" s="200"/>
      <c r="Q127" s="200"/>
      <c r="R127" s="200"/>
      <c r="S127" s="200"/>
      <c r="T127" s="200"/>
      <c r="U127" s="200"/>
      <c r="V127" s="200"/>
      <c r="W127" s="200"/>
      <c r="X127" s="201"/>
      <c r="AT127" s="195" t="s">
        <v>145</v>
      </c>
      <c r="AU127" s="195" t="s">
        <v>86</v>
      </c>
      <c r="AV127" s="14" t="s">
        <v>142</v>
      </c>
      <c r="AW127" s="14" t="s">
        <v>4</v>
      </c>
      <c r="AX127" s="14" t="s">
        <v>86</v>
      </c>
      <c r="AY127" s="195" t="s">
        <v>137</v>
      </c>
    </row>
    <row r="128" spans="1:65" s="2" customFormat="1" ht="24" customHeight="1">
      <c r="A128" s="31"/>
      <c r="B128" s="159"/>
      <c r="C128" s="160" t="s">
        <v>88</v>
      </c>
      <c r="D128" s="160" t="s">
        <v>138</v>
      </c>
      <c r="E128" s="161" t="s">
        <v>517</v>
      </c>
      <c r="F128" s="162" t="s">
        <v>518</v>
      </c>
      <c r="G128" s="163" t="s">
        <v>141</v>
      </c>
      <c r="H128" s="164">
        <v>17</v>
      </c>
      <c r="I128" s="165"/>
      <c r="J128" s="165"/>
      <c r="K128" s="166">
        <f>ROUND(P128*H128,2)</f>
        <v>0</v>
      </c>
      <c r="L128" s="167"/>
      <c r="M128" s="32"/>
      <c r="N128" s="168" t="s">
        <v>1</v>
      </c>
      <c r="O128" s="169" t="s">
        <v>41</v>
      </c>
      <c r="P128" s="170">
        <f>I128+J128</f>
        <v>0</v>
      </c>
      <c r="Q128" s="170">
        <f>ROUND(I128*H128,2)</f>
        <v>0</v>
      </c>
      <c r="R128" s="170">
        <f>ROUND(J128*H128,2)</f>
        <v>0</v>
      </c>
      <c r="S128" s="56"/>
      <c r="T128" s="171">
        <f>S128*H128</f>
        <v>0</v>
      </c>
      <c r="U128" s="171">
        <v>0</v>
      </c>
      <c r="V128" s="171">
        <f>U128*H128</f>
        <v>0</v>
      </c>
      <c r="W128" s="171">
        <v>0</v>
      </c>
      <c r="X128" s="172">
        <f>W128*H128</f>
        <v>0</v>
      </c>
      <c r="Y128" s="31"/>
      <c r="Z128" s="31"/>
      <c r="AA128" s="31"/>
      <c r="AB128" s="31"/>
      <c r="AC128" s="31"/>
      <c r="AD128" s="31"/>
      <c r="AE128" s="31"/>
      <c r="AR128" s="173" t="s">
        <v>142</v>
      </c>
      <c r="AT128" s="173" t="s">
        <v>138</v>
      </c>
      <c r="AU128" s="173" t="s">
        <v>86</v>
      </c>
      <c r="AY128" s="17" t="s">
        <v>137</v>
      </c>
      <c r="BE128" s="174">
        <f>IF(O128="základní",K128,0)</f>
        <v>0</v>
      </c>
      <c r="BF128" s="174">
        <f>IF(O128="snížená",K128,0)</f>
        <v>0</v>
      </c>
      <c r="BG128" s="174">
        <f>IF(O128="zákl. přenesená",K128,0)</f>
        <v>0</v>
      </c>
      <c r="BH128" s="174">
        <f>IF(O128="sníž. přenesená",K128,0)</f>
        <v>0</v>
      </c>
      <c r="BI128" s="174">
        <f>IF(O128="nulová",K128,0)</f>
        <v>0</v>
      </c>
      <c r="BJ128" s="17" t="s">
        <v>86</v>
      </c>
      <c r="BK128" s="174">
        <f>ROUND(P128*H128,2)</f>
        <v>0</v>
      </c>
      <c r="BL128" s="17" t="s">
        <v>142</v>
      </c>
      <c r="BM128" s="173" t="s">
        <v>168</v>
      </c>
    </row>
    <row r="129" spans="1:65" s="2" customFormat="1" ht="19.5">
      <c r="A129" s="31"/>
      <c r="B129" s="32"/>
      <c r="C129" s="31"/>
      <c r="D129" s="175" t="s">
        <v>144</v>
      </c>
      <c r="E129" s="31"/>
      <c r="F129" s="176" t="s">
        <v>518</v>
      </c>
      <c r="G129" s="31"/>
      <c r="H129" s="31"/>
      <c r="I129" s="95"/>
      <c r="J129" s="95"/>
      <c r="K129" s="31"/>
      <c r="L129" s="31"/>
      <c r="M129" s="32"/>
      <c r="N129" s="177"/>
      <c r="O129" s="178"/>
      <c r="P129" s="56"/>
      <c r="Q129" s="56"/>
      <c r="R129" s="56"/>
      <c r="S129" s="56"/>
      <c r="T129" s="56"/>
      <c r="U129" s="56"/>
      <c r="V129" s="56"/>
      <c r="W129" s="56"/>
      <c r="X129" s="57"/>
      <c r="Y129" s="31"/>
      <c r="Z129" s="31"/>
      <c r="AA129" s="31"/>
      <c r="AB129" s="31"/>
      <c r="AC129" s="31"/>
      <c r="AD129" s="31"/>
      <c r="AE129" s="31"/>
      <c r="AT129" s="17" t="s">
        <v>144</v>
      </c>
      <c r="AU129" s="17" t="s">
        <v>86</v>
      </c>
    </row>
    <row r="130" spans="1:65" s="12" customFormat="1">
      <c r="B130" s="179"/>
      <c r="D130" s="175" t="s">
        <v>145</v>
      </c>
      <c r="E130" s="180" t="s">
        <v>1</v>
      </c>
      <c r="F130" s="181" t="s">
        <v>519</v>
      </c>
      <c r="H130" s="180" t="s">
        <v>1</v>
      </c>
      <c r="I130" s="182"/>
      <c r="J130" s="182"/>
      <c r="M130" s="179"/>
      <c r="N130" s="183"/>
      <c r="O130" s="184"/>
      <c r="P130" s="184"/>
      <c r="Q130" s="184"/>
      <c r="R130" s="184"/>
      <c r="S130" s="184"/>
      <c r="T130" s="184"/>
      <c r="U130" s="184"/>
      <c r="V130" s="184"/>
      <c r="W130" s="184"/>
      <c r="X130" s="185"/>
      <c r="AT130" s="180" t="s">
        <v>145</v>
      </c>
      <c r="AU130" s="180" t="s">
        <v>86</v>
      </c>
      <c r="AV130" s="12" t="s">
        <v>86</v>
      </c>
      <c r="AW130" s="12" t="s">
        <v>4</v>
      </c>
      <c r="AX130" s="12" t="s">
        <v>78</v>
      </c>
      <c r="AY130" s="180" t="s">
        <v>137</v>
      </c>
    </row>
    <row r="131" spans="1:65" s="13" customFormat="1">
      <c r="B131" s="186"/>
      <c r="D131" s="175" t="s">
        <v>145</v>
      </c>
      <c r="E131" s="187" t="s">
        <v>1</v>
      </c>
      <c r="F131" s="188" t="s">
        <v>520</v>
      </c>
      <c r="H131" s="189">
        <v>17</v>
      </c>
      <c r="I131" s="190"/>
      <c r="J131" s="190"/>
      <c r="M131" s="186"/>
      <c r="N131" s="191"/>
      <c r="O131" s="192"/>
      <c r="P131" s="192"/>
      <c r="Q131" s="192"/>
      <c r="R131" s="192"/>
      <c r="S131" s="192"/>
      <c r="T131" s="192"/>
      <c r="U131" s="192"/>
      <c r="V131" s="192"/>
      <c r="W131" s="192"/>
      <c r="X131" s="193"/>
      <c r="AT131" s="187" t="s">
        <v>145</v>
      </c>
      <c r="AU131" s="187" t="s">
        <v>86</v>
      </c>
      <c r="AV131" s="13" t="s">
        <v>88</v>
      </c>
      <c r="AW131" s="13" t="s">
        <v>4</v>
      </c>
      <c r="AX131" s="13" t="s">
        <v>78</v>
      </c>
      <c r="AY131" s="187" t="s">
        <v>137</v>
      </c>
    </row>
    <row r="132" spans="1:65" s="14" customFormat="1">
      <c r="B132" s="194"/>
      <c r="D132" s="175" t="s">
        <v>145</v>
      </c>
      <c r="E132" s="195" t="s">
        <v>1</v>
      </c>
      <c r="F132" s="196" t="s">
        <v>148</v>
      </c>
      <c r="H132" s="197">
        <v>17</v>
      </c>
      <c r="I132" s="198"/>
      <c r="J132" s="198"/>
      <c r="M132" s="194"/>
      <c r="N132" s="199"/>
      <c r="O132" s="200"/>
      <c r="P132" s="200"/>
      <c r="Q132" s="200"/>
      <c r="R132" s="200"/>
      <c r="S132" s="200"/>
      <c r="T132" s="200"/>
      <c r="U132" s="200"/>
      <c r="V132" s="200"/>
      <c r="W132" s="200"/>
      <c r="X132" s="201"/>
      <c r="AT132" s="195" t="s">
        <v>145</v>
      </c>
      <c r="AU132" s="195" t="s">
        <v>86</v>
      </c>
      <c r="AV132" s="14" t="s">
        <v>142</v>
      </c>
      <c r="AW132" s="14" t="s">
        <v>4</v>
      </c>
      <c r="AX132" s="14" t="s">
        <v>86</v>
      </c>
      <c r="AY132" s="195" t="s">
        <v>137</v>
      </c>
    </row>
    <row r="133" spans="1:65" s="2" customFormat="1" ht="24" customHeight="1">
      <c r="A133" s="31"/>
      <c r="B133" s="159"/>
      <c r="C133" s="160" t="s">
        <v>154</v>
      </c>
      <c r="D133" s="160" t="s">
        <v>138</v>
      </c>
      <c r="E133" s="161" t="s">
        <v>521</v>
      </c>
      <c r="F133" s="162" t="s">
        <v>522</v>
      </c>
      <c r="G133" s="163" t="s">
        <v>141</v>
      </c>
      <c r="H133" s="164">
        <v>3</v>
      </c>
      <c r="I133" s="165"/>
      <c r="J133" s="165"/>
      <c r="K133" s="166">
        <f>ROUND(P133*H133,2)</f>
        <v>0</v>
      </c>
      <c r="L133" s="167"/>
      <c r="M133" s="32"/>
      <c r="N133" s="168" t="s">
        <v>1</v>
      </c>
      <c r="O133" s="169" t="s">
        <v>41</v>
      </c>
      <c r="P133" s="170">
        <f>I133+J133</f>
        <v>0</v>
      </c>
      <c r="Q133" s="170">
        <f>ROUND(I133*H133,2)</f>
        <v>0</v>
      </c>
      <c r="R133" s="170">
        <f>ROUND(J133*H133,2)</f>
        <v>0</v>
      </c>
      <c r="S133" s="56"/>
      <c r="T133" s="171">
        <f>S133*H133</f>
        <v>0</v>
      </c>
      <c r="U133" s="171">
        <v>0</v>
      </c>
      <c r="V133" s="171">
        <f>U133*H133</f>
        <v>0</v>
      </c>
      <c r="W133" s="171">
        <v>0</v>
      </c>
      <c r="X133" s="172">
        <f>W133*H133</f>
        <v>0</v>
      </c>
      <c r="Y133" s="31"/>
      <c r="Z133" s="31"/>
      <c r="AA133" s="31"/>
      <c r="AB133" s="31"/>
      <c r="AC133" s="31"/>
      <c r="AD133" s="31"/>
      <c r="AE133" s="31"/>
      <c r="AR133" s="173" t="s">
        <v>142</v>
      </c>
      <c r="AT133" s="173" t="s">
        <v>138</v>
      </c>
      <c r="AU133" s="173" t="s">
        <v>86</v>
      </c>
      <c r="AY133" s="17" t="s">
        <v>137</v>
      </c>
      <c r="BE133" s="174">
        <f>IF(O133="základní",K133,0)</f>
        <v>0</v>
      </c>
      <c r="BF133" s="174">
        <f>IF(O133="snížená",K133,0)</f>
        <v>0</v>
      </c>
      <c r="BG133" s="174">
        <f>IF(O133="zákl. přenesená",K133,0)</f>
        <v>0</v>
      </c>
      <c r="BH133" s="174">
        <f>IF(O133="sníž. přenesená",K133,0)</f>
        <v>0</v>
      </c>
      <c r="BI133" s="174">
        <f>IF(O133="nulová",K133,0)</f>
        <v>0</v>
      </c>
      <c r="BJ133" s="17" t="s">
        <v>86</v>
      </c>
      <c r="BK133" s="174">
        <f>ROUND(P133*H133,2)</f>
        <v>0</v>
      </c>
      <c r="BL133" s="17" t="s">
        <v>142</v>
      </c>
      <c r="BM133" s="173" t="s">
        <v>183</v>
      </c>
    </row>
    <row r="134" spans="1:65" s="2" customFormat="1" ht="19.5">
      <c r="A134" s="31"/>
      <c r="B134" s="32"/>
      <c r="C134" s="31"/>
      <c r="D134" s="175" t="s">
        <v>144</v>
      </c>
      <c r="E134" s="31"/>
      <c r="F134" s="176" t="s">
        <v>522</v>
      </c>
      <c r="G134" s="31"/>
      <c r="H134" s="31"/>
      <c r="I134" s="95"/>
      <c r="J134" s="95"/>
      <c r="K134" s="31"/>
      <c r="L134" s="31"/>
      <c r="M134" s="32"/>
      <c r="N134" s="177"/>
      <c r="O134" s="178"/>
      <c r="P134" s="56"/>
      <c r="Q134" s="56"/>
      <c r="R134" s="56"/>
      <c r="S134" s="56"/>
      <c r="T134" s="56"/>
      <c r="U134" s="56"/>
      <c r="V134" s="56"/>
      <c r="W134" s="56"/>
      <c r="X134" s="57"/>
      <c r="Y134" s="31"/>
      <c r="Z134" s="31"/>
      <c r="AA134" s="31"/>
      <c r="AB134" s="31"/>
      <c r="AC134" s="31"/>
      <c r="AD134" s="31"/>
      <c r="AE134" s="31"/>
      <c r="AT134" s="17" t="s">
        <v>144</v>
      </c>
      <c r="AU134" s="17" t="s">
        <v>86</v>
      </c>
    </row>
    <row r="135" spans="1:65" s="12" customFormat="1">
      <c r="B135" s="179"/>
      <c r="D135" s="175" t="s">
        <v>145</v>
      </c>
      <c r="E135" s="180" t="s">
        <v>1</v>
      </c>
      <c r="F135" s="181" t="s">
        <v>523</v>
      </c>
      <c r="H135" s="180" t="s">
        <v>1</v>
      </c>
      <c r="I135" s="182"/>
      <c r="J135" s="182"/>
      <c r="M135" s="179"/>
      <c r="N135" s="183"/>
      <c r="O135" s="184"/>
      <c r="P135" s="184"/>
      <c r="Q135" s="184"/>
      <c r="R135" s="184"/>
      <c r="S135" s="184"/>
      <c r="T135" s="184"/>
      <c r="U135" s="184"/>
      <c r="V135" s="184"/>
      <c r="W135" s="184"/>
      <c r="X135" s="185"/>
      <c r="AT135" s="180" t="s">
        <v>145</v>
      </c>
      <c r="AU135" s="180" t="s">
        <v>86</v>
      </c>
      <c r="AV135" s="12" t="s">
        <v>86</v>
      </c>
      <c r="AW135" s="12" t="s">
        <v>4</v>
      </c>
      <c r="AX135" s="12" t="s">
        <v>78</v>
      </c>
      <c r="AY135" s="180" t="s">
        <v>137</v>
      </c>
    </row>
    <row r="136" spans="1:65" s="13" customFormat="1">
      <c r="B136" s="186"/>
      <c r="D136" s="175" t="s">
        <v>145</v>
      </c>
      <c r="E136" s="187" t="s">
        <v>1</v>
      </c>
      <c r="F136" s="188" t="s">
        <v>154</v>
      </c>
      <c r="H136" s="189">
        <v>3</v>
      </c>
      <c r="I136" s="190"/>
      <c r="J136" s="190"/>
      <c r="M136" s="186"/>
      <c r="N136" s="191"/>
      <c r="O136" s="192"/>
      <c r="P136" s="192"/>
      <c r="Q136" s="192"/>
      <c r="R136" s="192"/>
      <c r="S136" s="192"/>
      <c r="T136" s="192"/>
      <c r="U136" s="192"/>
      <c r="V136" s="192"/>
      <c r="W136" s="192"/>
      <c r="X136" s="193"/>
      <c r="AT136" s="187" t="s">
        <v>145</v>
      </c>
      <c r="AU136" s="187" t="s">
        <v>86</v>
      </c>
      <c r="AV136" s="13" t="s">
        <v>88</v>
      </c>
      <c r="AW136" s="13" t="s">
        <v>4</v>
      </c>
      <c r="AX136" s="13" t="s">
        <v>78</v>
      </c>
      <c r="AY136" s="187" t="s">
        <v>137</v>
      </c>
    </row>
    <row r="137" spans="1:65" s="14" customFormat="1">
      <c r="B137" s="194"/>
      <c r="D137" s="175" t="s">
        <v>145</v>
      </c>
      <c r="E137" s="195" t="s">
        <v>1</v>
      </c>
      <c r="F137" s="196" t="s">
        <v>148</v>
      </c>
      <c r="H137" s="197">
        <v>3</v>
      </c>
      <c r="I137" s="198"/>
      <c r="J137" s="198"/>
      <c r="M137" s="194"/>
      <c r="N137" s="199"/>
      <c r="O137" s="200"/>
      <c r="P137" s="200"/>
      <c r="Q137" s="200"/>
      <c r="R137" s="200"/>
      <c r="S137" s="200"/>
      <c r="T137" s="200"/>
      <c r="U137" s="200"/>
      <c r="V137" s="200"/>
      <c r="W137" s="200"/>
      <c r="X137" s="201"/>
      <c r="AT137" s="195" t="s">
        <v>145</v>
      </c>
      <c r="AU137" s="195" t="s">
        <v>86</v>
      </c>
      <c r="AV137" s="14" t="s">
        <v>142</v>
      </c>
      <c r="AW137" s="14" t="s">
        <v>4</v>
      </c>
      <c r="AX137" s="14" t="s">
        <v>86</v>
      </c>
      <c r="AY137" s="195" t="s">
        <v>137</v>
      </c>
    </row>
    <row r="138" spans="1:65" s="11" customFormat="1" ht="25.9" customHeight="1">
      <c r="B138" s="147"/>
      <c r="D138" s="148" t="s">
        <v>77</v>
      </c>
      <c r="E138" s="149" t="s">
        <v>135</v>
      </c>
      <c r="F138" s="149" t="s">
        <v>524</v>
      </c>
      <c r="I138" s="150"/>
      <c r="J138" s="150"/>
      <c r="K138" s="151">
        <f>BK138</f>
        <v>0</v>
      </c>
      <c r="M138" s="147"/>
      <c r="N138" s="152"/>
      <c r="O138" s="153"/>
      <c r="P138" s="153"/>
      <c r="Q138" s="154">
        <f>SUM(Q139:Q148)</f>
        <v>0</v>
      </c>
      <c r="R138" s="154">
        <f>SUM(R139:R148)</f>
        <v>0</v>
      </c>
      <c r="S138" s="153"/>
      <c r="T138" s="155">
        <f>SUM(T139:T148)</f>
        <v>0</v>
      </c>
      <c r="U138" s="153"/>
      <c r="V138" s="155">
        <f>SUM(V139:V148)</f>
        <v>0</v>
      </c>
      <c r="W138" s="153"/>
      <c r="X138" s="156">
        <f>SUM(X139:X148)</f>
        <v>0</v>
      </c>
      <c r="AR138" s="148" t="s">
        <v>86</v>
      </c>
      <c r="AT138" s="157" t="s">
        <v>77</v>
      </c>
      <c r="AU138" s="157" t="s">
        <v>78</v>
      </c>
      <c r="AY138" s="148" t="s">
        <v>137</v>
      </c>
      <c r="BK138" s="158">
        <f>SUM(BK139:BK148)</f>
        <v>0</v>
      </c>
    </row>
    <row r="139" spans="1:65" s="2" customFormat="1" ht="24" customHeight="1">
      <c r="A139" s="31"/>
      <c r="B139" s="159"/>
      <c r="C139" s="160" t="s">
        <v>142</v>
      </c>
      <c r="D139" s="160" t="s">
        <v>138</v>
      </c>
      <c r="E139" s="161" t="s">
        <v>525</v>
      </c>
      <c r="F139" s="162" t="s">
        <v>526</v>
      </c>
      <c r="G139" s="163" t="s">
        <v>141</v>
      </c>
      <c r="H139" s="164">
        <v>1</v>
      </c>
      <c r="I139" s="165"/>
      <c r="J139" s="165"/>
      <c r="K139" s="166">
        <f>ROUND(P139*H139,2)</f>
        <v>0</v>
      </c>
      <c r="L139" s="167"/>
      <c r="M139" s="32"/>
      <c r="N139" s="168" t="s">
        <v>1</v>
      </c>
      <c r="O139" s="169" t="s">
        <v>41</v>
      </c>
      <c r="P139" s="170">
        <f>I139+J139</f>
        <v>0</v>
      </c>
      <c r="Q139" s="170">
        <f>ROUND(I139*H139,2)</f>
        <v>0</v>
      </c>
      <c r="R139" s="170">
        <f>ROUND(J139*H139,2)</f>
        <v>0</v>
      </c>
      <c r="S139" s="56"/>
      <c r="T139" s="171">
        <f>S139*H139</f>
        <v>0</v>
      </c>
      <c r="U139" s="171">
        <v>0</v>
      </c>
      <c r="V139" s="171">
        <f>U139*H139</f>
        <v>0</v>
      </c>
      <c r="W139" s="171">
        <v>0</v>
      </c>
      <c r="X139" s="172">
        <f>W139*H139</f>
        <v>0</v>
      </c>
      <c r="Y139" s="31"/>
      <c r="Z139" s="31"/>
      <c r="AA139" s="31"/>
      <c r="AB139" s="31"/>
      <c r="AC139" s="31"/>
      <c r="AD139" s="31"/>
      <c r="AE139" s="31"/>
      <c r="AR139" s="173" t="s">
        <v>142</v>
      </c>
      <c r="AT139" s="173" t="s">
        <v>138</v>
      </c>
      <c r="AU139" s="173" t="s">
        <v>86</v>
      </c>
      <c r="AY139" s="17" t="s">
        <v>137</v>
      </c>
      <c r="BE139" s="174">
        <f>IF(O139="základní",K139,0)</f>
        <v>0</v>
      </c>
      <c r="BF139" s="174">
        <f>IF(O139="snížená",K139,0)</f>
        <v>0</v>
      </c>
      <c r="BG139" s="174">
        <f>IF(O139="zákl. přenesená",K139,0)</f>
        <v>0</v>
      </c>
      <c r="BH139" s="174">
        <f>IF(O139="sníž. přenesená",K139,0)</f>
        <v>0</v>
      </c>
      <c r="BI139" s="174">
        <f>IF(O139="nulová",K139,0)</f>
        <v>0</v>
      </c>
      <c r="BJ139" s="17" t="s">
        <v>86</v>
      </c>
      <c r="BK139" s="174">
        <f>ROUND(P139*H139,2)</f>
        <v>0</v>
      </c>
      <c r="BL139" s="17" t="s">
        <v>142</v>
      </c>
      <c r="BM139" s="173" t="s">
        <v>172</v>
      </c>
    </row>
    <row r="140" spans="1:65" s="2" customFormat="1" ht="19.5">
      <c r="A140" s="31"/>
      <c r="B140" s="32"/>
      <c r="C140" s="31"/>
      <c r="D140" s="175" t="s">
        <v>144</v>
      </c>
      <c r="E140" s="31"/>
      <c r="F140" s="176" t="s">
        <v>526</v>
      </c>
      <c r="G140" s="31"/>
      <c r="H140" s="31"/>
      <c r="I140" s="95"/>
      <c r="J140" s="95"/>
      <c r="K140" s="31"/>
      <c r="L140" s="31"/>
      <c r="M140" s="32"/>
      <c r="N140" s="177"/>
      <c r="O140" s="178"/>
      <c r="P140" s="56"/>
      <c r="Q140" s="56"/>
      <c r="R140" s="56"/>
      <c r="S140" s="56"/>
      <c r="T140" s="56"/>
      <c r="U140" s="56"/>
      <c r="V140" s="56"/>
      <c r="W140" s="56"/>
      <c r="X140" s="57"/>
      <c r="Y140" s="31"/>
      <c r="Z140" s="31"/>
      <c r="AA140" s="31"/>
      <c r="AB140" s="31"/>
      <c r="AC140" s="31"/>
      <c r="AD140" s="31"/>
      <c r="AE140" s="31"/>
      <c r="AT140" s="17" t="s">
        <v>144</v>
      </c>
      <c r="AU140" s="17" t="s">
        <v>86</v>
      </c>
    </row>
    <row r="141" spans="1:65" s="12" customFormat="1">
      <c r="B141" s="179"/>
      <c r="D141" s="175" t="s">
        <v>145</v>
      </c>
      <c r="E141" s="180" t="s">
        <v>1</v>
      </c>
      <c r="F141" s="181" t="s">
        <v>523</v>
      </c>
      <c r="H141" s="180" t="s">
        <v>1</v>
      </c>
      <c r="I141" s="182"/>
      <c r="J141" s="182"/>
      <c r="M141" s="179"/>
      <c r="N141" s="183"/>
      <c r="O141" s="184"/>
      <c r="P141" s="184"/>
      <c r="Q141" s="184"/>
      <c r="R141" s="184"/>
      <c r="S141" s="184"/>
      <c r="T141" s="184"/>
      <c r="U141" s="184"/>
      <c r="V141" s="184"/>
      <c r="W141" s="184"/>
      <c r="X141" s="185"/>
      <c r="AT141" s="180" t="s">
        <v>145</v>
      </c>
      <c r="AU141" s="180" t="s">
        <v>86</v>
      </c>
      <c r="AV141" s="12" t="s">
        <v>86</v>
      </c>
      <c r="AW141" s="12" t="s">
        <v>4</v>
      </c>
      <c r="AX141" s="12" t="s">
        <v>78</v>
      </c>
      <c r="AY141" s="180" t="s">
        <v>137</v>
      </c>
    </row>
    <row r="142" spans="1:65" s="13" customFormat="1">
      <c r="B142" s="186"/>
      <c r="D142" s="175" t="s">
        <v>145</v>
      </c>
      <c r="E142" s="187" t="s">
        <v>1</v>
      </c>
      <c r="F142" s="188" t="s">
        <v>86</v>
      </c>
      <c r="H142" s="189">
        <v>1</v>
      </c>
      <c r="I142" s="190"/>
      <c r="J142" s="190"/>
      <c r="M142" s="186"/>
      <c r="N142" s="191"/>
      <c r="O142" s="192"/>
      <c r="P142" s="192"/>
      <c r="Q142" s="192"/>
      <c r="R142" s="192"/>
      <c r="S142" s="192"/>
      <c r="T142" s="192"/>
      <c r="U142" s="192"/>
      <c r="V142" s="192"/>
      <c r="W142" s="192"/>
      <c r="X142" s="193"/>
      <c r="AT142" s="187" t="s">
        <v>145</v>
      </c>
      <c r="AU142" s="187" t="s">
        <v>86</v>
      </c>
      <c r="AV142" s="13" t="s">
        <v>88</v>
      </c>
      <c r="AW142" s="13" t="s">
        <v>4</v>
      </c>
      <c r="AX142" s="13" t="s">
        <v>78</v>
      </c>
      <c r="AY142" s="187" t="s">
        <v>137</v>
      </c>
    </row>
    <row r="143" spans="1:65" s="14" customFormat="1">
      <c r="B143" s="194"/>
      <c r="D143" s="175" t="s">
        <v>145</v>
      </c>
      <c r="E143" s="195" t="s">
        <v>1</v>
      </c>
      <c r="F143" s="196" t="s">
        <v>148</v>
      </c>
      <c r="H143" s="197">
        <v>1</v>
      </c>
      <c r="I143" s="198"/>
      <c r="J143" s="198"/>
      <c r="M143" s="194"/>
      <c r="N143" s="199"/>
      <c r="O143" s="200"/>
      <c r="P143" s="200"/>
      <c r="Q143" s="200"/>
      <c r="R143" s="200"/>
      <c r="S143" s="200"/>
      <c r="T143" s="200"/>
      <c r="U143" s="200"/>
      <c r="V143" s="200"/>
      <c r="W143" s="200"/>
      <c r="X143" s="201"/>
      <c r="AT143" s="195" t="s">
        <v>145</v>
      </c>
      <c r="AU143" s="195" t="s">
        <v>86</v>
      </c>
      <c r="AV143" s="14" t="s">
        <v>142</v>
      </c>
      <c r="AW143" s="14" t="s">
        <v>4</v>
      </c>
      <c r="AX143" s="14" t="s">
        <v>86</v>
      </c>
      <c r="AY143" s="195" t="s">
        <v>137</v>
      </c>
    </row>
    <row r="144" spans="1:65" s="2" customFormat="1" ht="16.5" customHeight="1">
      <c r="A144" s="31"/>
      <c r="B144" s="159"/>
      <c r="C144" s="160" t="s">
        <v>164</v>
      </c>
      <c r="D144" s="160" t="s">
        <v>138</v>
      </c>
      <c r="E144" s="161" t="s">
        <v>527</v>
      </c>
      <c r="F144" s="162" t="s">
        <v>528</v>
      </c>
      <c r="G144" s="163" t="s">
        <v>141</v>
      </c>
      <c r="H144" s="164">
        <v>8</v>
      </c>
      <c r="I144" s="165"/>
      <c r="J144" s="165"/>
      <c r="K144" s="166">
        <f>ROUND(P144*H144,2)</f>
        <v>0</v>
      </c>
      <c r="L144" s="167"/>
      <c r="M144" s="32"/>
      <c r="N144" s="168" t="s">
        <v>1</v>
      </c>
      <c r="O144" s="169" t="s">
        <v>41</v>
      </c>
      <c r="P144" s="170">
        <f>I144+J144</f>
        <v>0</v>
      </c>
      <c r="Q144" s="170">
        <f>ROUND(I144*H144,2)</f>
        <v>0</v>
      </c>
      <c r="R144" s="170">
        <f>ROUND(J144*H144,2)</f>
        <v>0</v>
      </c>
      <c r="S144" s="56"/>
      <c r="T144" s="171">
        <f>S144*H144</f>
        <v>0</v>
      </c>
      <c r="U144" s="171">
        <v>0</v>
      </c>
      <c r="V144" s="171">
        <f>U144*H144</f>
        <v>0</v>
      </c>
      <c r="W144" s="171">
        <v>0</v>
      </c>
      <c r="X144" s="172">
        <f>W144*H144</f>
        <v>0</v>
      </c>
      <c r="Y144" s="31"/>
      <c r="Z144" s="31"/>
      <c r="AA144" s="31"/>
      <c r="AB144" s="31"/>
      <c r="AC144" s="31"/>
      <c r="AD144" s="31"/>
      <c r="AE144" s="31"/>
      <c r="AR144" s="173" t="s">
        <v>142</v>
      </c>
      <c r="AT144" s="173" t="s">
        <v>138</v>
      </c>
      <c r="AU144" s="173" t="s">
        <v>86</v>
      </c>
      <c r="AY144" s="17" t="s">
        <v>137</v>
      </c>
      <c r="BE144" s="174">
        <f>IF(O144="základní",K144,0)</f>
        <v>0</v>
      </c>
      <c r="BF144" s="174">
        <f>IF(O144="snížená",K144,0)</f>
        <v>0</v>
      </c>
      <c r="BG144" s="174">
        <f>IF(O144="zákl. přenesená",K144,0)</f>
        <v>0</v>
      </c>
      <c r="BH144" s="174">
        <f>IF(O144="sníž. přenesená",K144,0)</f>
        <v>0</v>
      </c>
      <c r="BI144" s="174">
        <f>IF(O144="nulová",K144,0)</f>
        <v>0</v>
      </c>
      <c r="BJ144" s="17" t="s">
        <v>86</v>
      </c>
      <c r="BK144" s="174">
        <f>ROUND(P144*H144,2)</f>
        <v>0</v>
      </c>
      <c r="BL144" s="17" t="s">
        <v>142</v>
      </c>
      <c r="BM144" s="173" t="s">
        <v>176</v>
      </c>
    </row>
    <row r="145" spans="1:65" s="2" customFormat="1">
      <c r="A145" s="31"/>
      <c r="B145" s="32"/>
      <c r="C145" s="31"/>
      <c r="D145" s="175" t="s">
        <v>144</v>
      </c>
      <c r="E145" s="31"/>
      <c r="F145" s="176" t="s">
        <v>528</v>
      </c>
      <c r="G145" s="31"/>
      <c r="H145" s="31"/>
      <c r="I145" s="95"/>
      <c r="J145" s="95"/>
      <c r="K145" s="31"/>
      <c r="L145" s="31"/>
      <c r="M145" s="32"/>
      <c r="N145" s="177"/>
      <c r="O145" s="178"/>
      <c r="P145" s="56"/>
      <c r="Q145" s="56"/>
      <c r="R145" s="56"/>
      <c r="S145" s="56"/>
      <c r="T145" s="56"/>
      <c r="U145" s="56"/>
      <c r="V145" s="56"/>
      <c r="W145" s="56"/>
      <c r="X145" s="57"/>
      <c r="Y145" s="31"/>
      <c r="Z145" s="31"/>
      <c r="AA145" s="31"/>
      <c r="AB145" s="31"/>
      <c r="AC145" s="31"/>
      <c r="AD145" s="31"/>
      <c r="AE145" s="31"/>
      <c r="AT145" s="17" t="s">
        <v>144</v>
      </c>
      <c r="AU145" s="17" t="s">
        <v>86</v>
      </c>
    </row>
    <row r="146" spans="1:65" s="12" customFormat="1">
      <c r="B146" s="179"/>
      <c r="D146" s="175" t="s">
        <v>145</v>
      </c>
      <c r="E146" s="180" t="s">
        <v>1</v>
      </c>
      <c r="F146" s="181" t="s">
        <v>529</v>
      </c>
      <c r="H146" s="180" t="s">
        <v>1</v>
      </c>
      <c r="I146" s="182"/>
      <c r="J146" s="182"/>
      <c r="M146" s="179"/>
      <c r="N146" s="183"/>
      <c r="O146" s="184"/>
      <c r="P146" s="184"/>
      <c r="Q146" s="184"/>
      <c r="R146" s="184"/>
      <c r="S146" s="184"/>
      <c r="T146" s="184"/>
      <c r="U146" s="184"/>
      <c r="V146" s="184"/>
      <c r="W146" s="184"/>
      <c r="X146" s="185"/>
      <c r="AT146" s="180" t="s">
        <v>145</v>
      </c>
      <c r="AU146" s="180" t="s">
        <v>86</v>
      </c>
      <c r="AV146" s="12" t="s">
        <v>86</v>
      </c>
      <c r="AW146" s="12" t="s">
        <v>4</v>
      </c>
      <c r="AX146" s="12" t="s">
        <v>78</v>
      </c>
      <c r="AY146" s="180" t="s">
        <v>137</v>
      </c>
    </row>
    <row r="147" spans="1:65" s="13" customFormat="1">
      <c r="B147" s="186"/>
      <c r="D147" s="175" t="s">
        <v>145</v>
      </c>
      <c r="E147" s="187" t="s">
        <v>1</v>
      </c>
      <c r="F147" s="188" t="s">
        <v>530</v>
      </c>
      <c r="H147" s="189">
        <v>8</v>
      </c>
      <c r="I147" s="190"/>
      <c r="J147" s="190"/>
      <c r="M147" s="186"/>
      <c r="N147" s="191"/>
      <c r="O147" s="192"/>
      <c r="P147" s="192"/>
      <c r="Q147" s="192"/>
      <c r="R147" s="192"/>
      <c r="S147" s="192"/>
      <c r="T147" s="192"/>
      <c r="U147" s="192"/>
      <c r="V147" s="192"/>
      <c r="W147" s="192"/>
      <c r="X147" s="193"/>
      <c r="AT147" s="187" t="s">
        <v>145</v>
      </c>
      <c r="AU147" s="187" t="s">
        <v>86</v>
      </c>
      <c r="AV147" s="13" t="s">
        <v>88</v>
      </c>
      <c r="AW147" s="13" t="s">
        <v>4</v>
      </c>
      <c r="AX147" s="13" t="s">
        <v>78</v>
      </c>
      <c r="AY147" s="187" t="s">
        <v>137</v>
      </c>
    </row>
    <row r="148" spans="1:65" s="14" customFormat="1">
      <c r="B148" s="194"/>
      <c r="D148" s="175" t="s">
        <v>145</v>
      </c>
      <c r="E148" s="195" t="s">
        <v>1</v>
      </c>
      <c r="F148" s="196" t="s">
        <v>148</v>
      </c>
      <c r="H148" s="197">
        <v>8</v>
      </c>
      <c r="I148" s="198"/>
      <c r="J148" s="198"/>
      <c r="M148" s="194"/>
      <c r="N148" s="199"/>
      <c r="O148" s="200"/>
      <c r="P148" s="200"/>
      <c r="Q148" s="200"/>
      <c r="R148" s="200"/>
      <c r="S148" s="200"/>
      <c r="T148" s="200"/>
      <c r="U148" s="200"/>
      <c r="V148" s="200"/>
      <c r="W148" s="200"/>
      <c r="X148" s="201"/>
      <c r="AT148" s="195" t="s">
        <v>145</v>
      </c>
      <c r="AU148" s="195" t="s">
        <v>86</v>
      </c>
      <c r="AV148" s="14" t="s">
        <v>142</v>
      </c>
      <c r="AW148" s="14" t="s">
        <v>4</v>
      </c>
      <c r="AX148" s="14" t="s">
        <v>86</v>
      </c>
      <c r="AY148" s="195" t="s">
        <v>137</v>
      </c>
    </row>
    <row r="149" spans="1:65" s="11" customFormat="1" ht="25.9" customHeight="1">
      <c r="B149" s="147"/>
      <c r="D149" s="148" t="s">
        <v>77</v>
      </c>
      <c r="E149" s="149" t="s">
        <v>201</v>
      </c>
      <c r="F149" s="149" t="s">
        <v>531</v>
      </c>
      <c r="I149" s="150"/>
      <c r="J149" s="150"/>
      <c r="K149" s="151">
        <f>BK149</f>
        <v>0</v>
      </c>
      <c r="M149" s="147"/>
      <c r="N149" s="152"/>
      <c r="O149" s="153"/>
      <c r="P149" s="153"/>
      <c r="Q149" s="154">
        <f>SUM(Q150:Q159)</f>
        <v>0</v>
      </c>
      <c r="R149" s="154">
        <f>SUM(R150:R159)</f>
        <v>0</v>
      </c>
      <c r="S149" s="153"/>
      <c r="T149" s="155">
        <f>SUM(T150:T159)</f>
        <v>0</v>
      </c>
      <c r="U149" s="153"/>
      <c r="V149" s="155">
        <f>SUM(V150:V159)</f>
        <v>0</v>
      </c>
      <c r="W149" s="153"/>
      <c r="X149" s="156">
        <f>SUM(X150:X159)</f>
        <v>0</v>
      </c>
      <c r="AR149" s="148" t="s">
        <v>86</v>
      </c>
      <c r="AT149" s="157" t="s">
        <v>77</v>
      </c>
      <c r="AU149" s="157" t="s">
        <v>78</v>
      </c>
      <c r="AY149" s="148" t="s">
        <v>137</v>
      </c>
      <c r="BK149" s="158">
        <f>SUM(BK150:BK159)</f>
        <v>0</v>
      </c>
    </row>
    <row r="150" spans="1:65" s="2" customFormat="1" ht="48" customHeight="1">
      <c r="A150" s="31"/>
      <c r="B150" s="159"/>
      <c r="C150" s="160" t="s">
        <v>169</v>
      </c>
      <c r="D150" s="160" t="s">
        <v>138</v>
      </c>
      <c r="E150" s="161" t="s">
        <v>532</v>
      </c>
      <c r="F150" s="162" t="s">
        <v>664</v>
      </c>
      <c r="G150" s="163" t="s">
        <v>141</v>
      </c>
      <c r="H150" s="164">
        <v>1</v>
      </c>
      <c r="I150" s="165"/>
      <c r="J150" s="165"/>
      <c r="K150" s="166">
        <f>ROUND(P150*H150,2)</f>
        <v>0</v>
      </c>
      <c r="L150" s="167"/>
      <c r="M150" s="32"/>
      <c r="N150" s="168" t="s">
        <v>1</v>
      </c>
      <c r="O150" s="169" t="s">
        <v>41</v>
      </c>
      <c r="P150" s="170">
        <f>I150+J150</f>
        <v>0</v>
      </c>
      <c r="Q150" s="170">
        <f>ROUND(I150*H150,2)</f>
        <v>0</v>
      </c>
      <c r="R150" s="170">
        <f>ROUND(J150*H150,2)</f>
        <v>0</v>
      </c>
      <c r="S150" s="56"/>
      <c r="T150" s="171">
        <f>S150*H150</f>
        <v>0</v>
      </c>
      <c r="U150" s="171">
        <v>0</v>
      </c>
      <c r="V150" s="171">
        <f>U150*H150</f>
        <v>0</v>
      </c>
      <c r="W150" s="171">
        <v>0</v>
      </c>
      <c r="X150" s="172">
        <f>W150*H150</f>
        <v>0</v>
      </c>
      <c r="Y150" s="31"/>
      <c r="Z150" s="31"/>
      <c r="AA150" s="31"/>
      <c r="AB150" s="31"/>
      <c r="AC150" s="31"/>
      <c r="AD150" s="31"/>
      <c r="AE150" s="31"/>
      <c r="AR150" s="173" t="s">
        <v>142</v>
      </c>
      <c r="AT150" s="173" t="s">
        <v>138</v>
      </c>
      <c r="AU150" s="173" t="s">
        <v>86</v>
      </c>
      <c r="AY150" s="17" t="s">
        <v>137</v>
      </c>
      <c r="BE150" s="174">
        <f>IF(O150="základní",K150,0)</f>
        <v>0</v>
      </c>
      <c r="BF150" s="174">
        <f>IF(O150="snížená",K150,0)</f>
        <v>0</v>
      </c>
      <c r="BG150" s="174">
        <f>IF(O150="zákl. přenesená",K150,0)</f>
        <v>0</v>
      </c>
      <c r="BH150" s="174">
        <f>IF(O150="sníž. přenesená",K150,0)</f>
        <v>0</v>
      </c>
      <c r="BI150" s="174">
        <f>IF(O150="nulová",K150,0)</f>
        <v>0</v>
      </c>
      <c r="BJ150" s="17" t="s">
        <v>86</v>
      </c>
      <c r="BK150" s="174">
        <f>ROUND(P150*H150,2)</f>
        <v>0</v>
      </c>
      <c r="BL150" s="17" t="s">
        <v>142</v>
      </c>
      <c r="BM150" s="173" t="s">
        <v>199</v>
      </c>
    </row>
    <row r="151" spans="1:65" s="2" customFormat="1" ht="19.5">
      <c r="A151" s="31"/>
      <c r="B151" s="32"/>
      <c r="C151" s="31"/>
      <c r="D151" s="175" t="s">
        <v>144</v>
      </c>
      <c r="E151" s="31"/>
      <c r="F151" s="176" t="s">
        <v>665</v>
      </c>
      <c r="G151" s="31"/>
      <c r="H151" s="31"/>
      <c r="I151" s="95"/>
      <c r="J151" s="95"/>
      <c r="K151" s="31"/>
      <c r="L151" s="31"/>
      <c r="M151" s="32"/>
      <c r="N151" s="177"/>
      <c r="O151" s="178"/>
      <c r="P151" s="56"/>
      <c r="Q151" s="56"/>
      <c r="R151" s="56"/>
      <c r="S151" s="56"/>
      <c r="T151" s="56"/>
      <c r="U151" s="56"/>
      <c r="V151" s="56"/>
      <c r="W151" s="56"/>
      <c r="X151" s="57"/>
      <c r="Y151" s="31"/>
      <c r="Z151" s="31"/>
      <c r="AA151" s="31"/>
      <c r="AB151" s="31"/>
      <c r="AC151" s="31"/>
      <c r="AD151" s="31"/>
      <c r="AE151" s="31"/>
      <c r="AT151" s="17" t="s">
        <v>144</v>
      </c>
      <c r="AU151" s="17" t="s">
        <v>86</v>
      </c>
    </row>
    <row r="152" spans="1:65" s="12" customFormat="1">
      <c r="B152" s="179"/>
      <c r="D152" s="175" t="s">
        <v>145</v>
      </c>
      <c r="E152" s="180" t="s">
        <v>1</v>
      </c>
      <c r="F152" s="181" t="s">
        <v>533</v>
      </c>
      <c r="H152" s="180" t="s">
        <v>1</v>
      </c>
      <c r="I152" s="182"/>
      <c r="J152" s="182"/>
      <c r="M152" s="179"/>
      <c r="N152" s="183"/>
      <c r="O152" s="184"/>
      <c r="P152" s="184"/>
      <c r="Q152" s="184"/>
      <c r="R152" s="184"/>
      <c r="S152" s="184"/>
      <c r="T152" s="184"/>
      <c r="U152" s="184"/>
      <c r="V152" s="184"/>
      <c r="W152" s="184"/>
      <c r="X152" s="185"/>
      <c r="AT152" s="180" t="s">
        <v>145</v>
      </c>
      <c r="AU152" s="180" t="s">
        <v>86</v>
      </c>
      <c r="AV152" s="12" t="s">
        <v>86</v>
      </c>
      <c r="AW152" s="12" t="s">
        <v>4</v>
      </c>
      <c r="AX152" s="12" t="s">
        <v>78</v>
      </c>
      <c r="AY152" s="180" t="s">
        <v>137</v>
      </c>
    </row>
    <row r="153" spans="1:65" s="13" customFormat="1">
      <c r="B153" s="186"/>
      <c r="D153" s="175" t="s">
        <v>145</v>
      </c>
      <c r="E153" s="187" t="s">
        <v>1</v>
      </c>
      <c r="F153" s="188" t="s">
        <v>86</v>
      </c>
      <c r="H153" s="189">
        <v>1</v>
      </c>
      <c r="I153" s="190"/>
      <c r="J153" s="190"/>
      <c r="M153" s="186"/>
      <c r="N153" s="191"/>
      <c r="O153" s="192"/>
      <c r="P153" s="192"/>
      <c r="Q153" s="192"/>
      <c r="R153" s="192"/>
      <c r="S153" s="192"/>
      <c r="T153" s="192"/>
      <c r="U153" s="192"/>
      <c r="V153" s="192"/>
      <c r="W153" s="192"/>
      <c r="X153" s="193"/>
      <c r="AT153" s="187" t="s">
        <v>145</v>
      </c>
      <c r="AU153" s="187" t="s">
        <v>86</v>
      </c>
      <c r="AV153" s="13" t="s">
        <v>88</v>
      </c>
      <c r="AW153" s="13" t="s">
        <v>4</v>
      </c>
      <c r="AX153" s="13" t="s">
        <v>78</v>
      </c>
      <c r="AY153" s="187" t="s">
        <v>137</v>
      </c>
    </row>
    <row r="154" spans="1:65" s="14" customFormat="1">
      <c r="B154" s="194"/>
      <c r="D154" s="175" t="s">
        <v>145</v>
      </c>
      <c r="E154" s="195" t="s">
        <v>1</v>
      </c>
      <c r="F154" s="196" t="s">
        <v>148</v>
      </c>
      <c r="H154" s="197">
        <v>1</v>
      </c>
      <c r="I154" s="198"/>
      <c r="J154" s="198"/>
      <c r="M154" s="194"/>
      <c r="N154" s="199"/>
      <c r="O154" s="200"/>
      <c r="P154" s="200"/>
      <c r="Q154" s="200"/>
      <c r="R154" s="200"/>
      <c r="S154" s="200"/>
      <c r="T154" s="200"/>
      <c r="U154" s="200"/>
      <c r="V154" s="200"/>
      <c r="W154" s="200"/>
      <c r="X154" s="201"/>
      <c r="AT154" s="195" t="s">
        <v>145</v>
      </c>
      <c r="AU154" s="195" t="s">
        <v>86</v>
      </c>
      <c r="AV154" s="14" t="s">
        <v>142</v>
      </c>
      <c r="AW154" s="14" t="s">
        <v>4</v>
      </c>
      <c r="AX154" s="14" t="s">
        <v>86</v>
      </c>
      <c r="AY154" s="195" t="s">
        <v>137</v>
      </c>
    </row>
    <row r="155" spans="1:65" s="2" customFormat="1" ht="36" customHeight="1">
      <c r="A155" s="31"/>
      <c r="B155" s="159"/>
      <c r="C155" s="160" t="s">
        <v>173</v>
      </c>
      <c r="D155" s="160" t="s">
        <v>138</v>
      </c>
      <c r="E155" s="161" t="s">
        <v>534</v>
      </c>
      <c r="F155" s="162" t="s">
        <v>535</v>
      </c>
      <c r="G155" s="163" t="s">
        <v>141</v>
      </c>
      <c r="H155" s="164">
        <v>1</v>
      </c>
      <c r="I155" s="165"/>
      <c r="J155" s="165"/>
      <c r="K155" s="166">
        <f>ROUND(P155*H155,2)</f>
        <v>0</v>
      </c>
      <c r="L155" s="167"/>
      <c r="M155" s="32"/>
      <c r="N155" s="168" t="s">
        <v>1</v>
      </c>
      <c r="O155" s="169" t="s">
        <v>41</v>
      </c>
      <c r="P155" s="170">
        <f>I155+J155</f>
        <v>0</v>
      </c>
      <c r="Q155" s="170">
        <f>ROUND(I155*H155,2)</f>
        <v>0</v>
      </c>
      <c r="R155" s="170">
        <f>ROUND(J155*H155,2)</f>
        <v>0</v>
      </c>
      <c r="S155" s="56"/>
      <c r="T155" s="171">
        <f>S155*H155</f>
        <v>0</v>
      </c>
      <c r="U155" s="171">
        <v>0</v>
      </c>
      <c r="V155" s="171">
        <f>U155*H155</f>
        <v>0</v>
      </c>
      <c r="W155" s="171">
        <v>0</v>
      </c>
      <c r="X155" s="172">
        <f>W155*H155</f>
        <v>0</v>
      </c>
      <c r="Y155" s="31"/>
      <c r="Z155" s="31"/>
      <c r="AA155" s="31"/>
      <c r="AB155" s="31"/>
      <c r="AC155" s="31"/>
      <c r="AD155" s="31"/>
      <c r="AE155" s="31"/>
      <c r="AR155" s="173" t="s">
        <v>142</v>
      </c>
      <c r="AT155" s="173" t="s">
        <v>138</v>
      </c>
      <c r="AU155" s="173" t="s">
        <v>86</v>
      </c>
      <c r="AY155" s="17" t="s">
        <v>137</v>
      </c>
      <c r="BE155" s="174">
        <f>IF(O155="základní",K155,0)</f>
        <v>0</v>
      </c>
      <c r="BF155" s="174">
        <f>IF(O155="snížená",K155,0)</f>
        <v>0</v>
      </c>
      <c r="BG155" s="174">
        <f>IF(O155="zákl. přenesená",K155,0)</f>
        <v>0</v>
      </c>
      <c r="BH155" s="174">
        <f>IF(O155="sníž. přenesená",K155,0)</f>
        <v>0</v>
      </c>
      <c r="BI155" s="174">
        <f>IF(O155="nulová",K155,0)</f>
        <v>0</v>
      </c>
      <c r="BJ155" s="17" t="s">
        <v>86</v>
      </c>
      <c r="BK155" s="174">
        <f>ROUND(P155*H155,2)</f>
        <v>0</v>
      </c>
      <c r="BL155" s="17" t="s">
        <v>142</v>
      </c>
      <c r="BM155" s="173" t="s">
        <v>206</v>
      </c>
    </row>
    <row r="156" spans="1:65" s="2" customFormat="1" ht="19.5">
      <c r="A156" s="31"/>
      <c r="B156" s="32"/>
      <c r="C156" s="31"/>
      <c r="D156" s="175" t="s">
        <v>144</v>
      </c>
      <c r="E156" s="31"/>
      <c r="F156" s="176" t="s">
        <v>535</v>
      </c>
      <c r="G156" s="31"/>
      <c r="H156" s="31"/>
      <c r="I156" s="95"/>
      <c r="J156" s="95"/>
      <c r="K156" s="31"/>
      <c r="L156" s="31"/>
      <c r="M156" s="32"/>
      <c r="N156" s="177"/>
      <c r="O156" s="178"/>
      <c r="P156" s="56"/>
      <c r="Q156" s="56"/>
      <c r="R156" s="56"/>
      <c r="S156" s="56"/>
      <c r="T156" s="56"/>
      <c r="U156" s="56"/>
      <c r="V156" s="56"/>
      <c r="W156" s="56"/>
      <c r="X156" s="57"/>
      <c r="Y156" s="31"/>
      <c r="Z156" s="31"/>
      <c r="AA156" s="31"/>
      <c r="AB156" s="31"/>
      <c r="AC156" s="31"/>
      <c r="AD156" s="31"/>
      <c r="AE156" s="31"/>
      <c r="AT156" s="17" t="s">
        <v>144</v>
      </c>
      <c r="AU156" s="17" t="s">
        <v>86</v>
      </c>
    </row>
    <row r="157" spans="1:65" s="12" customFormat="1">
      <c r="B157" s="179"/>
      <c r="D157" s="175" t="s">
        <v>145</v>
      </c>
      <c r="E157" s="180" t="s">
        <v>1</v>
      </c>
      <c r="F157" s="181" t="s">
        <v>533</v>
      </c>
      <c r="H157" s="180" t="s">
        <v>1</v>
      </c>
      <c r="I157" s="182"/>
      <c r="J157" s="182"/>
      <c r="M157" s="179"/>
      <c r="N157" s="183"/>
      <c r="O157" s="184"/>
      <c r="P157" s="184"/>
      <c r="Q157" s="184"/>
      <c r="R157" s="184"/>
      <c r="S157" s="184"/>
      <c r="T157" s="184"/>
      <c r="U157" s="184"/>
      <c r="V157" s="184"/>
      <c r="W157" s="184"/>
      <c r="X157" s="185"/>
      <c r="AT157" s="180" t="s">
        <v>145</v>
      </c>
      <c r="AU157" s="180" t="s">
        <v>86</v>
      </c>
      <c r="AV157" s="12" t="s">
        <v>86</v>
      </c>
      <c r="AW157" s="12" t="s">
        <v>4</v>
      </c>
      <c r="AX157" s="12" t="s">
        <v>78</v>
      </c>
      <c r="AY157" s="180" t="s">
        <v>137</v>
      </c>
    </row>
    <row r="158" spans="1:65" s="13" customFormat="1">
      <c r="B158" s="186"/>
      <c r="D158" s="175" t="s">
        <v>145</v>
      </c>
      <c r="E158" s="187" t="s">
        <v>1</v>
      </c>
      <c r="F158" s="188" t="s">
        <v>86</v>
      </c>
      <c r="H158" s="189">
        <v>1</v>
      </c>
      <c r="I158" s="190"/>
      <c r="J158" s="190"/>
      <c r="M158" s="186"/>
      <c r="N158" s="191"/>
      <c r="O158" s="192"/>
      <c r="P158" s="192"/>
      <c r="Q158" s="192"/>
      <c r="R158" s="192"/>
      <c r="S158" s="192"/>
      <c r="T158" s="192"/>
      <c r="U158" s="192"/>
      <c r="V158" s="192"/>
      <c r="W158" s="192"/>
      <c r="X158" s="193"/>
      <c r="AT158" s="187" t="s">
        <v>145</v>
      </c>
      <c r="AU158" s="187" t="s">
        <v>86</v>
      </c>
      <c r="AV158" s="13" t="s">
        <v>88</v>
      </c>
      <c r="AW158" s="13" t="s">
        <v>4</v>
      </c>
      <c r="AX158" s="13" t="s">
        <v>78</v>
      </c>
      <c r="AY158" s="187" t="s">
        <v>137</v>
      </c>
    </row>
    <row r="159" spans="1:65" s="14" customFormat="1">
      <c r="B159" s="194"/>
      <c r="D159" s="175" t="s">
        <v>145</v>
      </c>
      <c r="E159" s="195" t="s">
        <v>1</v>
      </c>
      <c r="F159" s="196" t="s">
        <v>148</v>
      </c>
      <c r="H159" s="197">
        <v>1</v>
      </c>
      <c r="I159" s="198"/>
      <c r="J159" s="198"/>
      <c r="M159" s="194"/>
      <c r="N159" s="199"/>
      <c r="O159" s="200"/>
      <c r="P159" s="200"/>
      <c r="Q159" s="200"/>
      <c r="R159" s="200"/>
      <c r="S159" s="200"/>
      <c r="T159" s="200"/>
      <c r="U159" s="200"/>
      <c r="V159" s="200"/>
      <c r="W159" s="200"/>
      <c r="X159" s="201"/>
      <c r="AT159" s="195" t="s">
        <v>145</v>
      </c>
      <c r="AU159" s="195" t="s">
        <v>86</v>
      </c>
      <c r="AV159" s="14" t="s">
        <v>142</v>
      </c>
      <c r="AW159" s="14" t="s">
        <v>4</v>
      </c>
      <c r="AX159" s="14" t="s">
        <v>86</v>
      </c>
      <c r="AY159" s="195" t="s">
        <v>137</v>
      </c>
    </row>
    <row r="160" spans="1:65" s="11" customFormat="1" ht="25.9" customHeight="1">
      <c r="B160" s="147"/>
      <c r="D160" s="148" t="s">
        <v>77</v>
      </c>
      <c r="E160" s="149" t="s">
        <v>343</v>
      </c>
      <c r="F160" s="149" t="s">
        <v>536</v>
      </c>
      <c r="I160" s="150"/>
      <c r="J160" s="150"/>
      <c r="K160" s="151">
        <f>BK160</f>
        <v>0</v>
      </c>
      <c r="M160" s="147"/>
      <c r="N160" s="152"/>
      <c r="O160" s="153"/>
      <c r="P160" s="153"/>
      <c r="Q160" s="154">
        <f>SUM(Q161:Q185)</f>
        <v>0</v>
      </c>
      <c r="R160" s="154">
        <f>SUM(R161:R185)</f>
        <v>0</v>
      </c>
      <c r="S160" s="153"/>
      <c r="T160" s="155">
        <f>SUM(T161:T185)</f>
        <v>0</v>
      </c>
      <c r="U160" s="153"/>
      <c r="V160" s="155">
        <f>SUM(V161:V185)</f>
        <v>0</v>
      </c>
      <c r="W160" s="153"/>
      <c r="X160" s="156">
        <f>SUM(X161:X185)</f>
        <v>0</v>
      </c>
      <c r="AR160" s="148" t="s">
        <v>86</v>
      </c>
      <c r="AT160" s="157" t="s">
        <v>77</v>
      </c>
      <c r="AU160" s="157" t="s">
        <v>78</v>
      </c>
      <c r="AY160" s="148" t="s">
        <v>137</v>
      </c>
      <c r="BK160" s="158">
        <f>SUM(BK161:BK185)</f>
        <v>0</v>
      </c>
    </row>
    <row r="161" spans="1:65" s="2" customFormat="1" ht="16.5" customHeight="1">
      <c r="A161" s="31"/>
      <c r="B161" s="159"/>
      <c r="C161" s="160" t="s">
        <v>168</v>
      </c>
      <c r="D161" s="160" t="s">
        <v>138</v>
      </c>
      <c r="E161" s="161" t="s">
        <v>537</v>
      </c>
      <c r="F161" s="162" t="s">
        <v>538</v>
      </c>
      <c r="G161" s="163" t="s">
        <v>141</v>
      </c>
      <c r="H161" s="164">
        <v>1</v>
      </c>
      <c r="I161" s="165"/>
      <c r="J161" s="165"/>
      <c r="K161" s="166">
        <f>ROUND(P161*H161,2)</f>
        <v>0</v>
      </c>
      <c r="L161" s="167"/>
      <c r="M161" s="32"/>
      <c r="N161" s="168" t="s">
        <v>1</v>
      </c>
      <c r="O161" s="169" t="s">
        <v>41</v>
      </c>
      <c r="P161" s="170">
        <f>I161+J161</f>
        <v>0</v>
      </c>
      <c r="Q161" s="170">
        <f>ROUND(I161*H161,2)</f>
        <v>0</v>
      </c>
      <c r="R161" s="170">
        <f>ROUND(J161*H161,2)</f>
        <v>0</v>
      </c>
      <c r="S161" s="56"/>
      <c r="T161" s="171">
        <f>S161*H161</f>
        <v>0</v>
      </c>
      <c r="U161" s="171">
        <v>0</v>
      </c>
      <c r="V161" s="171">
        <f>U161*H161</f>
        <v>0</v>
      </c>
      <c r="W161" s="171">
        <v>0</v>
      </c>
      <c r="X161" s="172">
        <f>W161*H161</f>
        <v>0</v>
      </c>
      <c r="Y161" s="31"/>
      <c r="Z161" s="31"/>
      <c r="AA161" s="31"/>
      <c r="AB161" s="31"/>
      <c r="AC161" s="31"/>
      <c r="AD161" s="31"/>
      <c r="AE161" s="31"/>
      <c r="AR161" s="173" t="s">
        <v>142</v>
      </c>
      <c r="AT161" s="173" t="s">
        <v>138</v>
      </c>
      <c r="AU161" s="173" t="s">
        <v>86</v>
      </c>
      <c r="AY161" s="17" t="s">
        <v>137</v>
      </c>
      <c r="BE161" s="174">
        <f>IF(O161="základní",K161,0)</f>
        <v>0</v>
      </c>
      <c r="BF161" s="174">
        <f>IF(O161="snížená",K161,0)</f>
        <v>0</v>
      </c>
      <c r="BG161" s="174">
        <f>IF(O161="zákl. přenesená",K161,0)</f>
        <v>0</v>
      </c>
      <c r="BH161" s="174">
        <f>IF(O161="sníž. přenesená",K161,0)</f>
        <v>0</v>
      </c>
      <c r="BI161" s="174">
        <f>IF(O161="nulová",K161,0)</f>
        <v>0</v>
      </c>
      <c r="BJ161" s="17" t="s">
        <v>86</v>
      </c>
      <c r="BK161" s="174">
        <f>ROUND(P161*H161,2)</f>
        <v>0</v>
      </c>
      <c r="BL161" s="17" t="s">
        <v>142</v>
      </c>
      <c r="BM161" s="173" t="s">
        <v>238</v>
      </c>
    </row>
    <row r="162" spans="1:65" s="2" customFormat="1">
      <c r="A162" s="31"/>
      <c r="B162" s="32"/>
      <c r="C162" s="31"/>
      <c r="D162" s="175" t="s">
        <v>144</v>
      </c>
      <c r="E162" s="31"/>
      <c r="F162" s="176" t="s">
        <v>538</v>
      </c>
      <c r="G162" s="31"/>
      <c r="H162" s="31"/>
      <c r="I162" s="95"/>
      <c r="J162" s="95"/>
      <c r="K162" s="31"/>
      <c r="L162" s="31"/>
      <c r="M162" s="32"/>
      <c r="N162" s="177"/>
      <c r="O162" s="178"/>
      <c r="P162" s="56"/>
      <c r="Q162" s="56"/>
      <c r="R162" s="56"/>
      <c r="S162" s="56"/>
      <c r="T162" s="56"/>
      <c r="U162" s="56"/>
      <c r="V162" s="56"/>
      <c r="W162" s="56"/>
      <c r="X162" s="57"/>
      <c r="Y162" s="31"/>
      <c r="Z162" s="31"/>
      <c r="AA162" s="31"/>
      <c r="AB162" s="31"/>
      <c r="AC162" s="31"/>
      <c r="AD162" s="31"/>
      <c r="AE162" s="31"/>
      <c r="AT162" s="17" t="s">
        <v>144</v>
      </c>
      <c r="AU162" s="17" t="s">
        <v>86</v>
      </c>
    </row>
    <row r="163" spans="1:65" s="12" customFormat="1">
      <c r="B163" s="179"/>
      <c r="D163" s="175" t="s">
        <v>145</v>
      </c>
      <c r="E163" s="180" t="s">
        <v>1</v>
      </c>
      <c r="F163" s="181" t="s">
        <v>533</v>
      </c>
      <c r="H163" s="180" t="s">
        <v>1</v>
      </c>
      <c r="I163" s="182"/>
      <c r="J163" s="182"/>
      <c r="M163" s="179"/>
      <c r="N163" s="183"/>
      <c r="O163" s="184"/>
      <c r="P163" s="184"/>
      <c r="Q163" s="184"/>
      <c r="R163" s="184"/>
      <c r="S163" s="184"/>
      <c r="T163" s="184"/>
      <c r="U163" s="184"/>
      <c r="V163" s="184"/>
      <c r="W163" s="184"/>
      <c r="X163" s="185"/>
      <c r="AT163" s="180" t="s">
        <v>145</v>
      </c>
      <c r="AU163" s="180" t="s">
        <v>86</v>
      </c>
      <c r="AV163" s="12" t="s">
        <v>86</v>
      </c>
      <c r="AW163" s="12" t="s">
        <v>4</v>
      </c>
      <c r="AX163" s="12" t="s">
        <v>78</v>
      </c>
      <c r="AY163" s="180" t="s">
        <v>137</v>
      </c>
    </row>
    <row r="164" spans="1:65" s="13" customFormat="1">
      <c r="B164" s="186"/>
      <c r="D164" s="175" t="s">
        <v>145</v>
      </c>
      <c r="E164" s="187" t="s">
        <v>1</v>
      </c>
      <c r="F164" s="188" t="s">
        <v>86</v>
      </c>
      <c r="H164" s="189">
        <v>1</v>
      </c>
      <c r="I164" s="190"/>
      <c r="J164" s="190"/>
      <c r="M164" s="186"/>
      <c r="N164" s="191"/>
      <c r="O164" s="192"/>
      <c r="P164" s="192"/>
      <c r="Q164" s="192"/>
      <c r="R164" s="192"/>
      <c r="S164" s="192"/>
      <c r="T164" s="192"/>
      <c r="U164" s="192"/>
      <c r="V164" s="192"/>
      <c r="W164" s="192"/>
      <c r="X164" s="193"/>
      <c r="AT164" s="187" t="s">
        <v>145</v>
      </c>
      <c r="AU164" s="187" t="s">
        <v>86</v>
      </c>
      <c r="AV164" s="13" t="s">
        <v>88</v>
      </c>
      <c r="AW164" s="13" t="s">
        <v>4</v>
      </c>
      <c r="AX164" s="13" t="s">
        <v>78</v>
      </c>
      <c r="AY164" s="187" t="s">
        <v>137</v>
      </c>
    </row>
    <row r="165" spans="1:65" s="14" customFormat="1">
      <c r="B165" s="194"/>
      <c r="D165" s="175" t="s">
        <v>145</v>
      </c>
      <c r="E165" s="195" t="s">
        <v>1</v>
      </c>
      <c r="F165" s="196" t="s">
        <v>148</v>
      </c>
      <c r="H165" s="197">
        <v>1</v>
      </c>
      <c r="I165" s="198"/>
      <c r="J165" s="198"/>
      <c r="M165" s="194"/>
      <c r="N165" s="199"/>
      <c r="O165" s="200"/>
      <c r="P165" s="200"/>
      <c r="Q165" s="200"/>
      <c r="R165" s="200"/>
      <c r="S165" s="200"/>
      <c r="T165" s="200"/>
      <c r="U165" s="200"/>
      <c r="V165" s="200"/>
      <c r="W165" s="200"/>
      <c r="X165" s="201"/>
      <c r="AT165" s="195" t="s">
        <v>145</v>
      </c>
      <c r="AU165" s="195" t="s">
        <v>86</v>
      </c>
      <c r="AV165" s="14" t="s">
        <v>142</v>
      </c>
      <c r="AW165" s="14" t="s">
        <v>4</v>
      </c>
      <c r="AX165" s="14" t="s">
        <v>86</v>
      </c>
      <c r="AY165" s="195" t="s">
        <v>137</v>
      </c>
    </row>
    <row r="166" spans="1:65" s="2" customFormat="1" ht="16.5" customHeight="1">
      <c r="A166" s="31"/>
      <c r="B166" s="159"/>
      <c r="C166" s="160" t="s">
        <v>147</v>
      </c>
      <c r="D166" s="160" t="s">
        <v>138</v>
      </c>
      <c r="E166" s="161" t="s">
        <v>539</v>
      </c>
      <c r="F166" s="162" t="s">
        <v>540</v>
      </c>
      <c r="G166" s="163" t="s">
        <v>141</v>
      </c>
      <c r="H166" s="164">
        <v>1</v>
      </c>
      <c r="I166" s="165"/>
      <c r="J166" s="165"/>
      <c r="K166" s="166">
        <f>ROUND(P166*H166,2)</f>
        <v>0</v>
      </c>
      <c r="L166" s="167"/>
      <c r="M166" s="32"/>
      <c r="N166" s="168" t="s">
        <v>1</v>
      </c>
      <c r="O166" s="169" t="s">
        <v>41</v>
      </c>
      <c r="P166" s="170">
        <f>I166+J166</f>
        <v>0</v>
      </c>
      <c r="Q166" s="170">
        <f>ROUND(I166*H166,2)</f>
        <v>0</v>
      </c>
      <c r="R166" s="170">
        <f>ROUND(J166*H166,2)</f>
        <v>0</v>
      </c>
      <c r="S166" s="56"/>
      <c r="T166" s="171">
        <f>S166*H166</f>
        <v>0</v>
      </c>
      <c r="U166" s="171">
        <v>0</v>
      </c>
      <c r="V166" s="171">
        <f>U166*H166</f>
        <v>0</v>
      </c>
      <c r="W166" s="171">
        <v>0</v>
      </c>
      <c r="X166" s="172">
        <f>W166*H166</f>
        <v>0</v>
      </c>
      <c r="Y166" s="31"/>
      <c r="Z166" s="31"/>
      <c r="AA166" s="31"/>
      <c r="AB166" s="31"/>
      <c r="AC166" s="31"/>
      <c r="AD166" s="31"/>
      <c r="AE166" s="31"/>
      <c r="AR166" s="173" t="s">
        <v>142</v>
      </c>
      <c r="AT166" s="173" t="s">
        <v>138</v>
      </c>
      <c r="AU166" s="173" t="s">
        <v>86</v>
      </c>
      <c r="AY166" s="17" t="s">
        <v>137</v>
      </c>
      <c r="BE166" s="174">
        <f>IF(O166="základní",K166,0)</f>
        <v>0</v>
      </c>
      <c r="BF166" s="174">
        <f>IF(O166="snížená",K166,0)</f>
        <v>0</v>
      </c>
      <c r="BG166" s="174">
        <f>IF(O166="zákl. přenesená",K166,0)</f>
        <v>0</v>
      </c>
      <c r="BH166" s="174">
        <f>IF(O166="sníž. přenesená",K166,0)</f>
        <v>0</v>
      </c>
      <c r="BI166" s="174">
        <f>IF(O166="nulová",K166,0)</f>
        <v>0</v>
      </c>
      <c r="BJ166" s="17" t="s">
        <v>86</v>
      </c>
      <c r="BK166" s="174">
        <f>ROUND(P166*H166,2)</f>
        <v>0</v>
      </c>
      <c r="BL166" s="17" t="s">
        <v>142</v>
      </c>
      <c r="BM166" s="173" t="s">
        <v>242</v>
      </c>
    </row>
    <row r="167" spans="1:65" s="2" customFormat="1">
      <c r="A167" s="31"/>
      <c r="B167" s="32"/>
      <c r="C167" s="31"/>
      <c r="D167" s="175" t="s">
        <v>144</v>
      </c>
      <c r="E167" s="31"/>
      <c r="F167" s="176" t="s">
        <v>540</v>
      </c>
      <c r="G167" s="31"/>
      <c r="H167" s="31"/>
      <c r="I167" s="95"/>
      <c r="J167" s="95"/>
      <c r="K167" s="31"/>
      <c r="L167" s="31"/>
      <c r="M167" s="32"/>
      <c r="N167" s="177"/>
      <c r="O167" s="178"/>
      <c r="P167" s="56"/>
      <c r="Q167" s="56"/>
      <c r="R167" s="56"/>
      <c r="S167" s="56"/>
      <c r="T167" s="56"/>
      <c r="U167" s="56"/>
      <c r="V167" s="56"/>
      <c r="W167" s="56"/>
      <c r="X167" s="57"/>
      <c r="Y167" s="31"/>
      <c r="Z167" s="31"/>
      <c r="AA167" s="31"/>
      <c r="AB167" s="31"/>
      <c r="AC167" s="31"/>
      <c r="AD167" s="31"/>
      <c r="AE167" s="31"/>
      <c r="AT167" s="17" t="s">
        <v>144</v>
      </c>
      <c r="AU167" s="17" t="s">
        <v>86</v>
      </c>
    </row>
    <row r="168" spans="1:65" s="12" customFormat="1">
      <c r="B168" s="179"/>
      <c r="D168" s="175" t="s">
        <v>145</v>
      </c>
      <c r="E168" s="180" t="s">
        <v>1</v>
      </c>
      <c r="F168" s="181" t="s">
        <v>523</v>
      </c>
      <c r="H168" s="180" t="s">
        <v>1</v>
      </c>
      <c r="I168" s="182"/>
      <c r="J168" s="182"/>
      <c r="M168" s="179"/>
      <c r="N168" s="183"/>
      <c r="O168" s="184"/>
      <c r="P168" s="184"/>
      <c r="Q168" s="184"/>
      <c r="R168" s="184"/>
      <c r="S168" s="184"/>
      <c r="T168" s="184"/>
      <c r="U168" s="184"/>
      <c r="V168" s="184"/>
      <c r="W168" s="184"/>
      <c r="X168" s="185"/>
      <c r="AT168" s="180" t="s">
        <v>145</v>
      </c>
      <c r="AU168" s="180" t="s">
        <v>86</v>
      </c>
      <c r="AV168" s="12" t="s">
        <v>86</v>
      </c>
      <c r="AW168" s="12" t="s">
        <v>4</v>
      </c>
      <c r="AX168" s="12" t="s">
        <v>78</v>
      </c>
      <c r="AY168" s="180" t="s">
        <v>137</v>
      </c>
    </row>
    <row r="169" spans="1:65" s="13" customFormat="1">
      <c r="B169" s="186"/>
      <c r="D169" s="175" t="s">
        <v>145</v>
      </c>
      <c r="E169" s="187" t="s">
        <v>1</v>
      </c>
      <c r="F169" s="188" t="s">
        <v>86</v>
      </c>
      <c r="H169" s="189">
        <v>1</v>
      </c>
      <c r="I169" s="190"/>
      <c r="J169" s="190"/>
      <c r="M169" s="186"/>
      <c r="N169" s="191"/>
      <c r="O169" s="192"/>
      <c r="P169" s="192"/>
      <c r="Q169" s="192"/>
      <c r="R169" s="192"/>
      <c r="S169" s="192"/>
      <c r="T169" s="192"/>
      <c r="U169" s="192"/>
      <c r="V169" s="192"/>
      <c r="W169" s="192"/>
      <c r="X169" s="193"/>
      <c r="AT169" s="187" t="s">
        <v>145</v>
      </c>
      <c r="AU169" s="187" t="s">
        <v>86</v>
      </c>
      <c r="AV169" s="13" t="s">
        <v>88</v>
      </c>
      <c r="AW169" s="13" t="s">
        <v>4</v>
      </c>
      <c r="AX169" s="13" t="s">
        <v>78</v>
      </c>
      <c r="AY169" s="187" t="s">
        <v>137</v>
      </c>
    </row>
    <row r="170" spans="1:65" s="14" customFormat="1">
      <c r="B170" s="194"/>
      <c r="D170" s="175" t="s">
        <v>145</v>
      </c>
      <c r="E170" s="195" t="s">
        <v>1</v>
      </c>
      <c r="F170" s="196" t="s">
        <v>148</v>
      </c>
      <c r="H170" s="197">
        <v>1</v>
      </c>
      <c r="I170" s="198"/>
      <c r="J170" s="198"/>
      <c r="M170" s="194"/>
      <c r="N170" s="199"/>
      <c r="O170" s="200"/>
      <c r="P170" s="200"/>
      <c r="Q170" s="200"/>
      <c r="R170" s="200"/>
      <c r="S170" s="200"/>
      <c r="T170" s="200"/>
      <c r="U170" s="200"/>
      <c r="V170" s="200"/>
      <c r="W170" s="200"/>
      <c r="X170" s="201"/>
      <c r="AT170" s="195" t="s">
        <v>145</v>
      </c>
      <c r="AU170" s="195" t="s">
        <v>86</v>
      </c>
      <c r="AV170" s="14" t="s">
        <v>142</v>
      </c>
      <c r="AW170" s="14" t="s">
        <v>4</v>
      </c>
      <c r="AX170" s="14" t="s">
        <v>86</v>
      </c>
      <c r="AY170" s="195" t="s">
        <v>137</v>
      </c>
    </row>
    <row r="171" spans="1:65" s="2" customFormat="1" ht="16.5" customHeight="1">
      <c r="A171" s="31"/>
      <c r="B171" s="159"/>
      <c r="C171" s="160" t="s">
        <v>183</v>
      </c>
      <c r="D171" s="160" t="s">
        <v>138</v>
      </c>
      <c r="E171" s="161" t="s">
        <v>541</v>
      </c>
      <c r="F171" s="162" t="s">
        <v>542</v>
      </c>
      <c r="G171" s="163" t="s">
        <v>141</v>
      </c>
      <c r="H171" s="164">
        <v>1</v>
      </c>
      <c r="I171" s="165"/>
      <c r="J171" s="165"/>
      <c r="K171" s="166">
        <f>ROUND(P171*H171,2)</f>
        <v>0</v>
      </c>
      <c r="L171" s="167"/>
      <c r="M171" s="32"/>
      <c r="N171" s="168" t="s">
        <v>1</v>
      </c>
      <c r="O171" s="169" t="s">
        <v>41</v>
      </c>
      <c r="P171" s="170">
        <f>I171+J171</f>
        <v>0</v>
      </c>
      <c r="Q171" s="170">
        <f>ROUND(I171*H171,2)</f>
        <v>0</v>
      </c>
      <c r="R171" s="170">
        <f>ROUND(J171*H171,2)</f>
        <v>0</v>
      </c>
      <c r="S171" s="56"/>
      <c r="T171" s="171">
        <f>S171*H171</f>
        <v>0</v>
      </c>
      <c r="U171" s="171">
        <v>0</v>
      </c>
      <c r="V171" s="171">
        <f>U171*H171</f>
        <v>0</v>
      </c>
      <c r="W171" s="171">
        <v>0</v>
      </c>
      <c r="X171" s="172">
        <f>W171*H171</f>
        <v>0</v>
      </c>
      <c r="Y171" s="31"/>
      <c r="Z171" s="31"/>
      <c r="AA171" s="31"/>
      <c r="AB171" s="31"/>
      <c r="AC171" s="31"/>
      <c r="AD171" s="31"/>
      <c r="AE171" s="31"/>
      <c r="AR171" s="173" t="s">
        <v>142</v>
      </c>
      <c r="AT171" s="173" t="s">
        <v>138</v>
      </c>
      <c r="AU171" s="173" t="s">
        <v>86</v>
      </c>
      <c r="AY171" s="17" t="s">
        <v>137</v>
      </c>
      <c r="BE171" s="174">
        <f>IF(O171="základní",K171,0)</f>
        <v>0</v>
      </c>
      <c r="BF171" s="174">
        <f>IF(O171="snížená",K171,0)</f>
        <v>0</v>
      </c>
      <c r="BG171" s="174">
        <f>IF(O171="zákl. přenesená",K171,0)</f>
        <v>0</v>
      </c>
      <c r="BH171" s="174">
        <f>IF(O171="sníž. přenesená",K171,0)</f>
        <v>0</v>
      </c>
      <c r="BI171" s="174">
        <f>IF(O171="nulová",K171,0)</f>
        <v>0</v>
      </c>
      <c r="BJ171" s="17" t="s">
        <v>86</v>
      </c>
      <c r="BK171" s="174">
        <f>ROUND(P171*H171,2)</f>
        <v>0</v>
      </c>
      <c r="BL171" s="17" t="s">
        <v>142</v>
      </c>
      <c r="BM171" s="173" t="s">
        <v>246</v>
      </c>
    </row>
    <row r="172" spans="1:65" s="2" customFormat="1">
      <c r="A172" s="31"/>
      <c r="B172" s="32"/>
      <c r="C172" s="31"/>
      <c r="D172" s="175" t="s">
        <v>144</v>
      </c>
      <c r="E172" s="31"/>
      <c r="F172" s="176" t="s">
        <v>542</v>
      </c>
      <c r="G172" s="31"/>
      <c r="H172" s="31"/>
      <c r="I172" s="95"/>
      <c r="J172" s="95"/>
      <c r="K172" s="31"/>
      <c r="L172" s="31"/>
      <c r="M172" s="32"/>
      <c r="N172" s="177"/>
      <c r="O172" s="178"/>
      <c r="P172" s="56"/>
      <c r="Q172" s="56"/>
      <c r="R172" s="56"/>
      <c r="S172" s="56"/>
      <c r="T172" s="56"/>
      <c r="U172" s="56"/>
      <c r="V172" s="56"/>
      <c r="W172" s="56"/>
      <c r="X172" s="57"/>
      <c r="Y172" s="31"/>
      <c r="Z172" s="31"/>
      <c r="AA172" s="31"/>
      <c r="AB172" s="31"/>
      <c r="AC172" s="31"/>
      <c r="AD172" s="31"/>
      <c r="AE172" s="31"/>
      <c r="AT172" s="17" t="s">
        <v>144</v>
      </c>
      <c r="AU172" s="17" t="s">
        <v>86</v>
      </c>
    </row>
    <row r="173" spans="1:65" s="12" customFormat="1">
      <c r="B173" s="179"/>
      <c r="D173" s="175" t="s">
        <v>145</v>
      </c>
      <c r="E173" s="180" t="s">
        <v>1</v>
      </c>
      <c r="F173" s="181" t="s">
        <v>523</v>
      </c>
      <c r="H173" s="180" t="s">
        <v>1</v>
      </c>
      <c r="I173" s="182"/>
      <c r="J173" s="182"/>
      <c r="M173" s="179"/>
      <c r="N173" s="183"/>
      <c r="O173" s="184"/>
      <c r="P173" s="184"/>
      <c r="Q173" s="184"/>
      <c r="R173" s="184"/>
      <c r="S173" s="184"/>
      <c r="T173" s="184"/>
      <c r="U173" s="184"/>
      <c r="V173" s="184"/>
      <c r="W173" s="184"/>
      <c r="X173" s="185"/>
      <c r="AT173" s="180" t="s">
        <v>145</v>
      </c>
      <c r="AU173" s="180" t="s">
        <v>86</v>
      </c>
      <c r="AV173" s="12" t="s">
        <v>86</v>
      </c>
      <c r="AW173" s="12" t="s">
        <v>4</v>
      </c>
      <c r="AX173" s="12" t="s">
        <v>78</v>
      </c>
      <c r="AY173" s="180" t="s">
        <v>137</v>
      </c>
    </row>
    <row r="174" spans="1:65" s="13" customFormat="1">
      <c r="B174" s="186"/>
      <c r="D174" s="175" t="s">
        <v>145</v>
      </c>
      <c r="E174" s="187" t="s">
        <v>1</v>
      </c>
      <c r="F174" s="188" t="s">
        <v>86</v>
      </c>
      <c r="H174" s="189">
        <v>1</v>
      </c>
      <c r="I174" s="190"/>
      <c r="J174" s="190"/>
      <c r="M174" s="186"/>
      <c r="N174" s="191"/>
      <c r="O174" s="192"/>
      <c r="P174" s="192"/>
      <c r="Q174" s="192"/>
      <c r="R174" s="192"/>
      <c r="S174" s="192"/>
      <c r="T174" s="192"/>
      <c r="U174" s="192"/>
      <c r="V174" s="192"/>
      <c r="W174" s="192"/>
      <c r="X174" s="193"/>
      <c r="AT174" s="187" t="s">
        <v>145</v>
      </c>
      <c r="AU174" s="187" t="s">
        <v>86</v>
      </c>
      <c r="AV174" s="13" t="s">
        <v>88</v>
      </c>
      <c r="AW174" s="13" t="s">
        <v>4</v>
      </c>
      <c r="AX174" s="13" t="s">
        <v>78</v>
      </c>
      <c r="AY174" s="187" t="s">
        <v>137</v>
      </c>
    </row>
    <row r="175" spans="1:65" s="14" customFormat="1">
      <c r="B175" s="194"/>
      <c r="D175" s="175" t="s">
        <v>145</v>
      </c>
      <c r="E175" s="195" t="s">
        <v>1</v>
      </c>
      <c r="F175" s="196" t="s">
        <v>148</v>
      </c>
      <c r="H175" s="197">
        <v>1</v>
      </c>
      <c r="I175" s="198"/>
      <c r="J175" s="198"/>
      <c r="M175" s="194"/>
      <c r="N175" s="199"/>
      <c r="O175" s="200"/>
      <c r="P175" s="200"/>
      <c r="Q175" s="200"/>
      <c r="R175" s="200"/>
      <c r="S175" s="200"/>
      <c r="T175" s="200"/>
      <c r="U175" s="200"/>
      <c r="V175" s="200"/>
      <c r="W175" s="200"/>
      <c r="X175" s="201"/>
      <c r="AT175" s="195" t="s">
        <v>145</v>
      </c>
      <c r="AU175" s="195" t="s">
        <v>86</v>
      </c>
      <c r="AV175" s="14" t="s">
        <v>142</v>
      </c>
      <c r="AW175" s="14" t="s">
        <v>4</v>
      </c>
      <c r="AX175" s="14" t="s">
        <v>86</v>
      </c>
      <c r="AY175" s="195" t="s">
        <v>137</v>
      </c>
    </row>
    <row r="176" spans="1:65" s="2" customFormat="1" ht="16.5" customHeight="1">
      <c r="A176" s="31"/>
      <c r="B176" s="159"/>
      <c r="C176" s="160" t="s">
        <v>187</v>
      </c>
      <c r="D176" s="160" t="s">
        <v>138</v>
      </c>
      <c r="E176" s="161" t="s">
        <v>543</v>
      </c>
      <c r="F176" s="162" t="s">
        <v>544</v>
      </c>
      <c r="G176" s="163" t="s">
        <v>141</v>
      </c>
      <c r="H176" s="164">
        <v>1</v>
      </c>
      <c r="I176" s="165"/>
      <c r="J176" s="165"/>
      <c r="K176" s="166">
        <f>ROUND(P176*H176,2)</f>
        <v>0</v>
      </c>
      <c r="L176" s="167"/>
      <c r="M176" s="32"/>
      <c r="N176" s="168" t="s">
        <v>1</v>
      </c>
      <c r="O176" s="169" t="s">
        <v>41</v>
      </c>
      <c r="P176" s="170">
        <f>I176+J176</f>
        <v>0</v>
      </c>
      <c r="Q176" s="170">
        <f>ROUND(I176*H176,2)</f>
        <v>0</v>
      </c>
      <c r="R176" s="170">
        <f>ROUND(J176*H176,2)</f>
        <v>0</v>
      </c>
      <c r="S176" s="56"/>
      <c r="T176" s="171">
        <f>S176*H176</f>
        <v>0</v>
      </c>
      <c r="U176" s="171">
        <v>0</v>
      </c>
      <c r="V176" s="171">
        <f>U176*H176</f>
        <v>0</v>
      </c>
      <c r="W176" s="171">
        <v>0</v>
      </c>
      <c r="X176" s="172">
        <f>W176*H176</f>
        <v>0</v>
      </c>
      <c r="Y176" s="31"/>
      <c r="Z176" s="31"/>
      <c r="AA176" s="31"/>
      <c r="AB176" s="31"/>
      <c r="AC176" s="31"/>
      <c r="AD176" s="31"/>
      <c r="AE176" s="31"/>
      <c r="AR176" s="173" t="s">
        <v>142</v>
      </c>
      <c r="AT176" s="173" t="s">
        <v>138</v>
      </c>
      <c r="AU176" s="173" t="s">
        <v>86</v>
      </c>
      <c r="AY176" s="17" t="s">
        <v>137</v>
      </c>
      <c r="BE176" s="174">
        <f>IF(O176="základní",K176,0)</f>
        <v>0</v>
      </c>
      <c r="BF176" s="174">
        <f>IF(O176="snížená",K176,0)</f>
        <v>0</v>
      </c>
      <c r="BG176" s="174">
        <f>IF(O176="zákl. přenesená",K176,0)</f>
        <v>0</v>
      </c>
      <c r="BH176" s="174">
        <f>IF(O176="sníž. přenesená",K176,0)</f>
        <v>0</v>
      </c>
      <c r="BI176" s="174">
        <f>IF(O176="nulová",K176,0)</f>
        <v>0</v>
      </c>
      <c r="BJ176" s="17" t="s">
        <v>86</v>
      </c>
      <c r="BK176" s="174">
        <f>ROUND(P176*H176,2)</f>
        <v>0</v>
      </c>
      <c r="BL176" s="17" t="s">
        <v>142</v>
      </c>
      <c r="BM176" s="173" t="s">
        <v>249</v>
      </c>
    </row>
    <row r="177" spans="1:65" s="2" customFormat="1">
      <c r="A177" s="31"/>
      <c r="B177" s="32"/>
      <c r="C177" s="31"/>
      <c r="D177" s="175" t="s">
        <v>144</v>
      </c>
      <c r="E177" s="31"/>
      <c r="F177" s="176" t="s">
        <v>544</v>
      </c>
      <c r="G177" s="31"/>
      <c r="H177" s="31"/>
      <c r="I177" s="95"/>
      <c r="J177" s="95"/>
      <c r="K177" s="31"/>
      <c r="L177" s="31"/>
      <c r="M177" s="32"/>
      <c r="N177" s="177"/>
      <c r="O177" s="178"/>
      <c r="P177" s="56"/>
      <c r="Q177" s="56"/>
      <c r="R177" s="56"/>
      <c r="S177" s="56"/>
      <c r="T177" s="56"/>
      <c r="U177" s="56"/>
      <c r="V177" s="56"/>
      <c r="W177" s="56"/>
      <c r="X177" s="57"/>
      <c r="Y177" s="31"/>
      <c r="Z177" s="31"/>
      <c r="AA177" s="31"/>
      <c r="AB177" s="31"/>
      <c r="AC177" s="31"/>
      <c r="AD177" s="31"/>
      <c r="AE177" s="31"/>
      <c r="AT177" s="17" t="s">
        <v>144</v>
      </c>
      <c r="AU177" s="17" t="s">
        <v>86</v>
      </c>
    </row>
    <row r="178" spans="1:65" s="12" customFormat="1">
      <c r="B178" s="179"/>
      <c r="D178" s="175" t="s">
        <v>145</v>
      </c>
      <c r="E178" s="180" t="s">
        <v>1</v>
      </c>
      <c r="F178" s="181" t="s">
        <v>523</v>
      </c>
      <c r="H178" s="180" t="s">
        <v>1</v>
      </c>
      <c r="I178" s="182"/>
      <c r="J178" s="182"/>
      <c r="M178" s="179"/>
      <c r="N178" s="183"/>
      <c r="O178" s="184"/>
      <c r="P178" s="184"/>
      <c r="Q178" s="184"/>
      <c r="R178" s="184"/>
      <c r="S178" s="184"/>
      <c r="T178" s="184"/>
      <c r="U178" s="184"/>
      <c r="V178" s="184"/>
      <c r="W178" s="184"/>
      <c r="X178" s="185"/>
      <c r="AT178" s="180" t="s">
        <v>145</v>
      </c>
      <c r="AU178" s="180" t="s">
        <v>86</v>
      </c>
      <c r="AV178" s="12" t="s">
        <v>86</v>
      </c>
      <c r="AW178" s="12" t="s">
        <v>4</v>
      </c>
      <c r="AX178" s="12" t="s">
        <v>78</v>
      </c>
      <c r="AY178" s="180" t="s">
        <v>137</v>
      </c>
    </row>
    <row r="179" spans="1:65" s="13" customFormat="1">
      <c r="B179" s="186"/>
      <c r="D179" s="175" t="s">
        <v>145</v>
      </c>
      <c r="E179" s="187" t="s">
        <v>1</v>
      </c>
      <c r="F179" s="188" t="s">
        <v>86</v>
      </c>
      <c r="H179" s="189">
        <v>1</v>
      </c>
      <c r="I179" s="190"/>
      <c r="J179" s="190"/>
      <c r="M179" s="186"/>
      <c r="N179" s="191"/>
      <c r="O179" s="192"/>
      <c r="P179" s="192"/>
      <c r="Q179" s="192"/>
      <c r="R179" s="192"/>
      <c r="S179" s="192"/>
      <c r="T179" s="192"/>
      <c r="U179" s="192"/>
      <c r="V179" s="192"/>
      <c r="W179" s="192"/>
      <c r="X179" s="193"/>
      <c r="AT179" s="187" t="s">
        <v>145</v>
      </c>
      <c r="AU179" s="187" t="s">
        <v>86</v>
      </c>
      <c r="AV179" s="13" t="s">
        <v>88</v>
      </c>
      <c r="AW179" s="13" t="s">
        <v>4</v>
      </c>
      <c r="AX179" s="13" t="s">
        <v>78</v>
      </c>
      <c r="AY179" s="187" t="s">
        <v>137</v>
      </c>
    </row>
    <row r="180" spans="1:65" s="14" customFormat="1">
      <c r="B180" s="194"/>
      <c r="D180" s="175" t="s">
        <v>145</v>
      </c>
      <c r="E180" s="195" t="s">
        <v>1</v>
      </c>
      <c r="F180" s="196" t="s">
        <v>148</v>
      </c>
      <c r="H180" s="197">
        <v>1</v>
      </c>
      <c r="I180" s="198"/>
      <c r="J180" s="198"/>
      <c r="M180" s="194"/>
      <c r="N180" s="199"/>
      <c r="O180" s="200"/>
      <c r="P180" s="200"/>
      <c r="Q180" s="200"/>
      <c r="R180" s="200"/>
      <c r="S180" s="200"/>
      <c r="T180" s="200"/>
      <c r="U180" s="200"/>
      <c r="V180" s="200"/>
      <c r="W180" s="200"/>
      <c r="X180" s="201"/>
      <c r="AT180" s="195" t="s">
        <v>145</v>
      </c>
      <c r="AU180" s="195" t="s">
        <v>86</v>
      </c>
      <c r="AV180" s="14" t="s">
        <v>142</v>
      </c>
      <c r="AW180" s="14" t="s">
        <v>4</v>
      </c>
      <c r="AX180" s="14" t="s">
        <v>86</v>
      </c>
      <c r="AY180" s="195" t="s">
        <v>137</v>
      </c>
    </row>
    <row r="181" spans="1:65" s="2" customFormat="1" ht="16.5" customHeight="1">
      <c r="A181" s="31"/>
      <c r="B181" s="159"/>
      <c r="C181" s="160" t="s">
        <v>191</v>
      </c>
      <c r="D181" s="160" t="s">
        <v>138</v>
      </c>
      <c r="E181" s="161" t="s">
        <v>545</v>
      </c>
      <c r="F181" s="162" t="s">
        <v>546</v>
      </c>
      <c r="G181" s="163" t="s">
        <v>141</v>
      </c>
      <c r="H181" s="164">
        <v>1</v>
      </c>
      <c r="I181" s="165"/>
      <c r="J181" s="165"/>
      <c r="K181" s="166">
        <f>ROUND(P181*H181,2)</f>
        <v>0</v>
      </c>
      <c r="L181" s="167"/>
      <c r="M181" s="32"/>
      <c r="N181" s="168" t="s">
        <v>1</v>
      </c>
      <c r="O181" s="169" t="s">
        <v>41</v>
      </c>
      <c r="P181" s="170">
        <f>I181+J181</f>
        <v>0</v>
      </c>
      <c r="Q181" s="170">
        <f>ROUND(I181*H181,2)</f>
        <v>0</v>
      </c>
      <c r="R181" s="170">
        <f>ROUND(J181*H181,2)</f>
        <v>0</v>
      </c>
      <c r="S181" s="56"/>
      <c r="T181" s="171">
        <f>S181*H181</f>
        <v>0</v>
      </c>
      <c r="U181" s="171">
        <v>0</v>
      </c>
      <c r="V181" s="171">
        <f>U181*H181</f>
        <v>0</v>
      </c>
      <c r="W181" s="171">
        <v>0</v>
      </c>
      <c r="X181" s="172">
        <f>W181*H181</f>
        <v>0</v>
      </c>
      <c r="Y181" s="31"/>
      <c r="Z181" s="31"/>
      <c r="AA181" s="31"/>
      <c r="AB181" s="31"/>
      <c r="AC181" s="31"/>
      <c r="AD181" s="31"/>
      <c r="AE181" s="31"/>
      <c r="AR181" s="173" t="s">
        <v>142</v>
      </c>
      <c r="AT181" s="173" t="s">
        <v>138</v>
      </c>
      <c r="AU181" s="173" t="s">
        <v>86</v>
      </c>
      <c r="AY181" s="17" t="s">
        <v>137</v>
      </c>
      <c r="BE181" s="174">
        <f>IF(O181="základní",K181,0)</f>
        <v>0</v>
      </c>
      <c r="BF181" s="174">
        <f>IF(O181="snížená",K181,0)</f>
        <v>0</v>
      </c>
      <c r="BG181" s="174">
        <f>IF(O181="zákl. přenesená",K181,0)</f>
        <v>0</v>
      </c>
      <c r="BH181" s="174">
        <f>IF(O181="sníž. přenesená",K181,0)</f>
        <v>0</v>
      </c>
      <c r="BI181" s="174">
        <f>IF(O181="nulová",K181,0)</f>
        <v>0</v>
      </c>
      <c r="BJ181" s="17" t="s">
        <v>86</v>
      </c>
      <c r="BK181" s="174">
        <f>ROUND(P181*H181,2)</f>
        <v>0</v>
      </c>
      <c r="BL181" s="17" t="s">
        <v>142</v>
      </c>
      <c r="BM181" s="173" t="s">
        <v>253</v>
      </c>
    </row>
    <row r="182" spans="1:65" s="2" customFormat="1">
      <c r="A182" s="31"/>
      <c r="B182" s="32"/>
      <c r="C182" s="31"/>
      <c r="D182" s="175" t="s">
        <v>144</v>
      </c>
      <c r="E182" s="31"/>
      <c r="F182" s="176" t="s">
        <v>546</v>
      </c>
      <c r="G182" s="31"/>
      <c r="H182" s="31"/>
      <c r="I182" s="95"/>
      <c r="J182" s="95"/>
      <c r="K182" s="31"/>
      <c r="L182" s="31"/>
      <c r="M182" s="32"/>
      <c r="N182" s="177"/>
      <c r="O182" s="178"/>
      <c r="P182" s="56"/>
      <c r="Q182" s="56"/>
      <c r="R182" s="56"/>
      <c r="S182" s="56"/>
      <c r="T182" s="56"/>
      <c r="U182" s="56"/>
      <c r="V182" s="56"/>
      <c r="W182" s="56"/>
      <c r="X182" s="57"/>
      <c r="Y182" s="31"/>
      <c r="Z182" s="31"/>
      <c r="AA182" s="31"/>
      <c r="AB182" s="31"/>
      <c r="AC182" s="31"/>
      <c r="AD182" s="31"/>
      <c r="AE182" s="31"/>
      <c r="AT182" s="17" t="s">
        <v>144</v>
      </c>
      <c r="AU182" s="17" t="s">
        <v>86</v>
      </c>
    </row>
    <row r="183" spans="1:65" s="12" customFormat="1">
      <c r="B183" s="179"/>
      <c r="D183" s="175" t="s">
        <v>145</v>
      </c>
      <c r="E183" s="180" t="s">
        <v>1</v>
      </c>
      <c r="F183" s="181" t="s">
        <v>523</v>
      </c>
      <c r="H183" s="180" t="s">
        <v>1</v>
      </c>
      <c r="I183" s="182"/>
      <c r="J183" s="182"/>
      <c r="M183" s="179"/>
      <c r="N183" s="183"/>
      <c r="O183" s="184"/>
      <c r="P183" s="184"/>
      <c r="Q183" s="184"/>
      <c r="R183" s="184"/>
      <c r="S183" s="184"/>
      <c r="T183" s="184"/>
      <c r="U183" s="184"/>
      <c r="V183" s="184"/>
      <c r="W183" s="184"/>
      <c r="X183" s="185"/>
      <c r="AT183" s="180" t="s">
        <v>145</v>
      </c>
      <c r="AU183" s="180" t="s">
        <v>86</v>
      </c>
      <c r="AV183" s="12" t="s">
        <v>86</v>
      </c>
      <c r="AW183" s="12" t="s">
        <v>4</v>
      </c>
      <c r="AX183" s="12" t="s">
        <v>78</v>
      </c>
      <c r="AY183" s="180" t="s">
        <v>137</v>
      </c>
    </row>
    <row r="184" spans="1:65" s="13" customFormat="1">
      <c r="B184" s="186"/>
      <c r="D184" s="175" t="s">
        <v>145</v>
      </c>
      <c r="E184" s="187" t="s">
        <v>1</v>
      </c>
      <c r="F184" s="188" t="s">
        <v>86</v>
      </c>
      <c r="H184" s="189">
        <v>1</v>
      </c>
      <c r="I184" s="190"/>
      <c r="J184" s="190"/>
      <c r="M184" s="186"/>
      <c r="N184" s="191"/>
      <c r="O184" s="192"/>
      <c r="P184" s="192"/>
      <c r="Q184" s="192"/>
      <c r="R184" s="192"/>
      <c r="S184" s="192"/>
      <c r="T184" s="192"/>
      <c r="U184" s="192"/>
      <c r="V184" s="192"/>
      <c r="W184" s="192"/>
      <c r="X184" s="193"/>
      <c r="AT184" s="187" t="s">
        <v>145</v>
      </c>
      <c r="AU184" s="187" t="s">
        <v>86</v>
      </c>
      <c r="AV184" s="13" t="s">
        <v>88</v>
      </c>
      <c r="AW184" s="13" t="s">
        <v>4</v>
      </c>
      <c r="AX184" s="13" t="s">
        <v>78</v>
      </c>
      <c r="AY184" s="187" t="s">
        <v>137</v>
      </c>
    </row>
    <row r="185" spans="1:65" s="14" customFormat="1">
      <c r="B185" s="194"/>
      <c r="D185" s="175" t="s">
        <v>145</v>
      </c>
      <c r="E185" s="195" t="s">
        <v>1</v>
      </c>
      <c r="F185" s="196" t="s">
        <v>148</v>
      </c>
      <c r="H185" s="197">
        <v>1</v>
      </c>
      <c r="I185" s="198"/>
      <c r="J185" s="198"/>
      <c r="M185" s="194"/>
      <c r="N185" s="199"/>
      <c r="O185" s="200"/>
      <c r="P185" s="200"/>
      <c r="Q185" s="200"/>
      <c r="R185" s="200"/>
      <c r="S185" s="200"/>
      <c r="T185" s="200"/>
      <c r="U185" s="200"/>
      <c r="V185" s="200"/>
      <c r="W185" s="200"/>
      <c r="X185" s="201"/>
      <c r="AT185" s="195" t="s">
        <v>145</v>
      </c>
      <c r="AU185" s="195" t="s">
        <v>86</v>
      </c>
      <c r="AV185" s="14" t="s">
        <v>142</v>
      </c>
      <c r="AW185" s="14" t="s">
        <v>4</v>
      </c>
      <c r="AX185" s="14" t="s">
        <v>86</v>
      </c>
      <c r="AY185" s="195" t="s">
        <v>137</v>
      </c>
    </row>
    <row r="186" spans="1:65" s="11" customFormat="1" ht="25.9" customHeight="1">
      <c r="B186" s="147"/>
      <c r="D186" s="148" t="s">
        <v>77</v>
      </c>
      <c r="E186" s="149" t="s">
        <v>547</v>
      </c>
      <c r="F186" s="149" t="s">
        <v>548</v>
      </c>
      <c r="I186" s="150"/>
      <c r="J186" s="150"/>
      <c r="K186" s="151">
        <f>BK186</f>
        <v>0</v>
      </c>
      <c r="M186" s="147"/>
      <c r="N186" s="152"/>
      <c r="O186" s="153"/>
      <c r="P186" s="153"/>
      <c r="Q186" s="154">
        <f>SUM(Q187:Q201)</f>
        <v>0</v>
      </c>
      <c r="R186" s="154">
        <f>SUM(R187:R201)</f>
        <v>0</v>
      </c>
      <c r="S186" s="153"/>
      <c r="T186" s="155">
        <f>SUM(T187:T201)</f>
        <v>0</v>
      </c>
      <c r="U186" s="153"/>
      <c r="V186" s="155">
        <f>SUM(V187:V201)</f>
        <v>0</v>
      </c>
      <c r="W186" s="153"/>
      <c r="X186" s="156">
        <f>SUM(X187:X201)</f>
        <v>0</v>
      </c>
      <c r="AR186" s="148" t="s">
        <v>86</v>
      </c>
      <c r="AT186" s="157" t="s">
        <v>77</v>
      </c>
      <c r="AU186" s="157" t="s">
        <v>78</v>
      </c>
      <c r="AY186" s="148" t="s">
        <v>137</v>
      </c>
      <c r="BK186" s="158">
        <f>SUM(BK187:BK201)</f>
        <v>0</v>
      </c>
    </row>
    <row r="187" spans="1:65" s="2" customFormat="1" ht="16.5" customHeight="1">
      <c r="A187" s="31"/>
      <c r="B187" s="159"/>
      <c r="C187" s="160" t="s">
        <v>196</v>
      </c>
      <c r="D187" s="160" t="s">
        <v>138</v>
      </c>
      <c r="E187" s="161" t="s">
        <v>549</v>
      </c>
      <c r="F187" s="162" t="s">
        <v>550</v>
      </c>
      <c r="G187" s="163" t="s">
        <v>141</v>
      </c>
      <c r="H187" s="164">
        <v>1</v>
      </c>
      <c r="I187" s="165"/>
      <c r="J187" s="165"/>
      <c r="K187" s="166">
        <f>ROUND(P187*H187,2)</f>
        <v>0</v>
      </c>
      <c r="L187" s="167"/>
      <c r="M187" s="32"/>
      <c r="N187" s="168" t="s">
        <v>1</v>
      </c>
      <c r="O187" s="169" t="s">
        <v>41</v>
      </c>
      <c r="P187" s="170">
        <f>I187+J187</f>
        <v>0</v>
      </c>
      <c r="Q187" s="170">
        <f>ROUND(I187*H187,2)</f>
        <v>0</v>
      </c>
      <c r="R187" s="170">
        <f>ROUND(J187*H187,2)</f>
        <v>0</v>
      </c>
      <c r="S187" s="56"/>
      <c r="T187" s="171">
        <f>S187*H187</f>
        <v>0</v>
      </c>
      <c r="U187" s="171">
        <v>0</v>
      </c>
      <c r="V187" s="171">
        <f>U187*H187</f>
        <v>0</v>
      </c>
      <c r="W187" s="171">
        <v>0</v>
      </c>
      <c r="X187" s="172">
        <f>W187*H187</f>
        <v>0</v>
      </c>
      <c r="Y187" s="31"/>
      <c r="Z187" s="31"/>
      <c r="AA187" s="31"/>
      <c r="AB187" s="31"/>
      <c r="AC187" s="31"/>
      <c r="AD187" s="31"/>
      <c r="AE187" s="31"/>
      <c r="AR187" s="173" t="s">
        <v>142</v>
      </c>
      <c r="AT187" s="173" t="s">
        <v>138</v>
      </c>
      <c r="AU187" s="173" t="s">
        <v>86</v>
      </c>
      <c r="AY187" s="17" t="s">
        <v>137</v>
      </c>
      <c r="BE187" s="174">
        <f>IF(O187="základní",K187,0)</f>
        <v>0</v>
      </c>
      <c r="BF187" s="174">
        <f>IF(O187="snížená",K187,0)</f>
        <v>0</v>
      </c>
      <c r="BG187" s="174">
        <f>IF(O187="zákl. přenesená",K187,0)</f>
        <v>0</v>
      </c>
      <c r="BH187" s="174">
        <f>IF(O187="sníž. přenesená",K187,0)</f>
        <v>0</v>
      </c>
      <c r="BI187" s="174">
        <f>IF(O187="nulová",K187,0)</f>
        <v>0</v>
      </c>
      <c r="BJ187" s="17" t="s">
        <v>86</v>
      </c>
      <c r="BK187" s="174">
        <f>ROUND(P187*H187,2)</f>
        <v>0</v>
      </c>
      <c r="BL187" s="17" t="s">
        <v>142</v>
      </c>
      <c r="BM187" s="173" t="s">
        <v>311</v>
      </c>
    </row>
    <row r="188" spans="1:65" s="2" customFormat="1">
      <c r="A188" s="31"/>
      <c r="B188" s="32"/>
      <c r="C188" s="31"/>
      <c r="D188" s="175" t="s">
        <v>144</v>
      </c>
      <c r="E188" s="31"/>
      <c r="F188" s="176" t="s">
        <v>550</v>
      </c>
      <c r="G188" s="31"/>
      <c r="H188" s="31"/>
      <c r="I188" s="95"/>
      <c r="J188" s="95"/>
      <c r="K188" s="31"/>
      <c r="L188" s="31"/>
      <c r="M188" s="32"/>
      <c r="N188" s="177"/>
      <c r="O188" s="178"/>
      <c r="P188" s="56"/>
      <c r="Q188" s="56"/>
      <c r="R188" s="56"/>
      <c r="S188" s="56"/>
      <c r="T188" s="56"/>
      <c r="U188" s="56"/>
      <c r="V188" s="56"/>
      <c r="W188" s="56"/>
      <c r="X188" s="57"/>
      <c r="Y188" s="31"/>
      <c r="Z188" s="31"/>
      <c r="AA188" s="31"/>
      <c r="AB188" s="31"/>
      <c r="AC188" s="31"/>
      <c r="AD188" s="31"/>
      <c r="AE188" s="31"/>
      <c r="AT188" s="17" t="s">
        <v>144</v>
      </c>
      <c r="AU188" s="17" t="s">
        <v>86</v>
      </c>
    </row>
    <row r="189" spans="1:65" s="12" customFormat="1">
      <c r="B189" s="179"/>
      <c r="D189" s="175" t="s">
        <v>145</v>
      </c>
      <c r="E189" s="180" t="s">
        <v>1</v>
      </c>
      <c r="F189" s="181" t="s">
        <v>480</v>
      </c>
      <c r="H189" s="180" t="s">
        <v>1</v>
      </c>
      <c r="I189" s="182"/>
      <c r="J189" s="182"/>
      <c r="M189" s="179"/>
      <c r="N189" s="183"/>
      <c r="O189" s="184"/>
      <c r="P189" s="184"/>
      <c r="Q189" s="184"/>
      <c r="R189" s="184"/>
      <c r="S189" s="184"/>
      <c r="T189" s="184"/>
      <c r="U189" s="184"/>
      <c r="V189" s="184"/>
      <c r="W189" s="184"/>
      <c r="X189" s="185"/>
      <c r="AT189" s="180" t="s">
        <v>145</v>
      </c>
      <c r="AU189" s="180" t="s">
        <v>86</v>
      </c>
      <c r="AV189" s="12" t="s">
        <v>86</v>
      </c>
      <c r="AW189" s="12" t="s">
        <v>4</v>
      </c>
      <c r="AX189" s="12" t="s">
        <v>78</v>
      </c>
      <c r="AY189" s="180" t="s">
        <v>137</v>
      </c>
    </row>
    <row r="190" spans="1:65" s="13" customFormat="1">
      <c r="B190" s="186"/>
      <c r="D190" s="175" t="s">
        <v>145</v>
      </c>
      <c r="E190" s="187" t="s">
        <v>1</v>
      </c>
      <c r="F190" s="188" t="s">
        <v>86</v>
      </c>
      <c r="H190" s="189">
        <v>1</v>
      </c>
      <c r="I190" s="190"/>
      <c r="J190" s="190"/>
      <c r="M190" s="186"/>
      <c r="N190" s="191"/>
      <c r="O190" s="192"/>
      <c r="P190" s="192"/>
      <c r="Q190" s="192"/>
      <c r="R190" s="192"/>
      <c r="S190" s="192"/>
      <c r="T190" s="192"/>
      <c r="U190" s="192"/>
      <c r="V190" s="192"/>
      <c r="W190" s="192"/>
      <c r="X190" s="193"/>
      <c r="AT190" s="187" t="s">
        <v>145</v>
      </c>
      <c r="AU190" s="187" t="s">
        <v>86</v>
      </c>
      <c r="AV190" s="13" t="s">
        <v>88</v>
      </c>
      <c r="AW190" s="13" t="s">
        <v>4</v>
      </c>
      <c r="AX190" s="13" t="s">
        <v>78</v>
      </c>
      <c r="AY190" s="187" t="s">
        <v>137</v>
      </c>
    </row>
    <row r="191" spans="1:65" s="14" customFormat="1">
      <c r="B191" s="194"/>
      <c r="D191" s="175" t="s">
        <v>145</v>
      </c>
      <c r="E191" s="195" t="s">
        <v>1</v>
      </c>
      <c r="F191" s="196" t="s">
        <v>148</v>
      </c>
      <c r="H191" s="197">
        <v>1</v>
      </c>
      <c r="I191" s="198"/>
      <c r="J191" s="198"/>
      <c r="M191" s="194"/>
      <c r="N191" s="199"/>
      <c r="O191" s="200"/>
      <c r="P191" s="200"/>
      <c r="Q191" s="200"/>
      <c r="R191" s="200"/>
      <c r="S191" s="200"/>
      <c r="T191" s="200"/>
      <c r="U191" s="200"/>
      <c r="V191" s="200"/>
      <c r="W191" s="200"/>
      <c r="X191" s="201"/>
      <c r="AT191" s="195" t="s">
        <v>145</v>
      </c>
      <c r="AU191" s="195" t="s">
        <v>86</v>
      </c>
      <c r="AV191" s="14" t="s">
        <v>142</v>
      </c>
      <c r="AW191" s="14" t="s">
        <v>4</v>
      </c>
      <c r="AX191" s="14" t="s">
        <v>86</v>
      </c>
      <c r="AY191" s="195" t="s">
        <v>137</v>
      </c>
    </row>
    <row r="192" spans="1:65" s="2" customFormat="1" ht="36" customHeight="1">
      <c r="A192" s="31"/>
      <c r="B192" s="159"/>
      <c r="C192" s="160" t="s">
        <v>203</v>
      </c>
      <c r="D192" s="160" t="s">
        <v>138</v>
      </c>
      <c r="E192" s="161" t="s">
        <v>551</v>
      </c>
      <c r="F192" s="162" t="s">
        <v>552</v>
      </c>
      <c r="G192" s="163" t="s">
        <v>162</v>
      </c>
      <c r="H192" s="164">
        <v>47</v>
      </c>
      <c r="I192" s="165"/>
      <c r="J192" s="165"/>
      <c r="K192" s="166">
        <f>ROUND(P192*H192,2)</f>
        <v>0</v>
      </c>
      <c r="L192" s="167"/>
      <c r="M192" s="32"/>
      <c r="N192" s="168" t="s">
        <v>1</v>
      </c>
      <c r="O192" s="169" t="s">
        <v>41</v>
      </c>
      <c r="P192" s="170">
        <f>I192+J192</f>
        <v>0</v>
      </c>
      <c r="Q192" s="170">
        <f>ROUND(I192*H192,2)</f>
        <v>0</v>
      </c>
      <c r="R192" s="170">
        <f>ROUND(J192*H192,2)</f>
        <v>0</v>
      </c>
      <c r="S192" s="56"/>
      <c r="T192" s="171">
        <f>S192*H192</f>
        <v>0</v>
      </c>
      <c r="U192" s="171">
        <v>0</v>
      </c>
      <c r="V192" s="171">
        <f>U192*H192</f>
        <v>0</v>
      </c>
      <c r="W192" s="171">
        <v>0</v>
      </c>
      <c r="X192" s="172">
        <f>W192*H192</f>
        <v>0</v>
      </c>
      <c r="Y192" s="31"/>
      <c r="Z192" s="31"/>
      <c r="AA192" s="31"/>
      <c r="AB192" s="31"/>
      <c r="AC192" s="31"/>
      <c r="AD192" s="31"/>
      <c r="AE192" s="31"/>
      <c r="AR192" s="173" t="s">
        <v>142</v>
      </c>
      <c r="AT192" s="173" t="s">
        <v>138</v>
      </c>
      <c r="AU192" s="173" t="s">
        <v>86</v>
      </c>
      <c r="AY192" s="17" t="s">
        <v>137</v>
      </c>
      <c r="BE192" s="174">
        <f>IF(O192="základní",K192,0)</f>
        <v>0</v>
      </c>
      <c r="BF192" s="174">
        <f>IF(O192="snížená",K192,0)</f>
        <v>0</v>
      </c>
      <c r="BG192" s="174">
        <f>IF(O192="zákl. přenesená",K192,0)</f>
        <v>0</v>
      </c>
      <c r="BH192" s="174">
        <f>IF(O192="sníž. přenesená",K192,0)</f>
        <v>0</v>
      </c>
      <c r="BI192" s="174">
        <f>IF(O192="nulová",K192,0)</f>
        <v>0</v>
      </c>
      <c r="BJ192" s="17" t="s">
        <v>86</v>
      </c>
      <c r="BK192" s="174">
        <f>ROUND(P192*H192,2)</f>
        <v>0</v>
      </c>
      <c r="BL192" s="17" t="s">
        <v>142</v>
      </c>
      <c r="BM192" s="173" t="s">
        <v>324</v>
      </c>
    </row>
    <row r="193" spans="1:65" s="2" customFormat="1" ht="19.5">
      <c r="A193" s="31"/>
      <c r="B193" s="32"/>
      <c r="C193" s="31"/>
      <c r="D193" s="175" t="s">
        <v>144</v>
      </c>
      <c r="E193" s="31"/>
      <c r="F193" s="176" t="s">
        <v>552</v>
      </c>
      <c r="G193" s="31"/>
      <c r="H193" s="31"/>
      <c r="I193" s="95"/>
      <c r="J193" s="95"/>
      <c r="K193" s="31"/>
      <c r="L193" s="31"/>
      <c r="M193" s="32"/>
      <c r="N193" s="177"/>
      <c r="O193" s="178"/>
      <c r="P193" s="56"/>
      <c r="Q193" s="56"/>
      <c r="R193" s="56"/>
      <c r="S193" s="56"/>
      <c r="T193" s="56"/>
      <c r="U193" s="56"/>
      <c r="V193" s="56"/>
      <c r="W193" s="56"/>
      <c r="X193" s="57"/>
      <c r="Y193" s="31"/>
      <c r="Z193" s="31"/>
      <c r="AA193" s="31"/>
      <c r="AB193" s="31"/>
      <c r="AC193" s="31"/>
      <c r="AD193" s="31"/>
      <c r="AE193" s="31"/>
      <c r="AT193" s="17" t="s">
        <v>144</v>
      </c>
      <c r="AU193" s="17" t="s">
        <v>86</v>
      </c>
    </row>
    <row r="194" spans="1:65" s="12" customFormat="1">
      <c r="B194" s="179"/>
      <c r="D194" s="175" t="s">
        <v>145</v>
      </c>
      <c r="E194" s="180" t="s">
        <v>1</v>
      </c>
      <c r="F194" s="181" t="s">
        <v>516</v>
      </c>
      <c r="H194" s="180" t="s">
        <v>1</v>
      </c>
      <c r="I194" s="182"/>
      <c r="J194" s="182"/>
      <c r="M194" s="179"/>
      <c r="N194" s="183"/>
      <c r="O194" s="184"/>
      <c r="P194" s="184"/>
      <c r="Q194" s="184"/>
      <c r="R194" s="184"/>
      <c r="S194" s="184"/>
      <c r="T194" s="184"/>
      <c r="U194" s="184"/>
      <c r="V194" s="184"/>
      <c r="W194" s="184"/>
      <c r="X194" s="185"/>
      <c r="AT194" s="180" t="s">
        <v>145</v>
      </c>
      <c r="AU194" s="180" t="s">
        <v>86</v>
      </c>
      <c r="AV194" s="12" t="s">
        <v>86</v>
      </c>
      <c r="AW194" s="12" t="s">
        <v>4</v>
      </c>
      <c r="AX194" s="12" t="s">
        <v>78</v>
      </c>
      <c r="AY194" s="180" t="s">
        <v>137</v>
      </c>
    </row>
    <row r="195" spans="1:65" s="13" customFormat="1">
      <c r="B195" s="186"/>
      <c r="D195" s="175" t="s">
        <v>145</v>
      </c>
      <c r="E195" s="187" t="s">
        <v>1</v>
      </c>
      <c r="F195" s="188" t="s">
        <v>333</v>
      </c>
      <c r="H195" s="189">
        <v>47</v>
      </c>
      <c r="I195" s="190"/>
      <c r="J195" s="190"/>
      <c r="M195" s="186"/>
      <c r="N195" s="191"/>
      <c r="O195" s="192"/>
      <c r="P195" s="192"/>
      <c r="Q195" s="192"/>
      <c r="R195" s="192"/>
      <c r="S195" s="192"/>
      <c r="T195" s="192"/>
      <c r="U195" s="192"/>
      <c r="V195" s="192"/>
      <c r="W195" s="192"/>
      <c r="X195" s="193"/>
      <c r="AT195" s="187" t="s">
        <v>145</v>
      </c>
      <c r="AU195" s="187" t="s">
        <v>86</v>
      </c>
      <c r="AV195" s="13" t="s">
        <v>88</v>
      </c>
      <c r="AW195" s="13" t="s">
        <v>4</v>
      </c>
      <c r="AX195" s="13" t="s">
        <v>78</v>
      </c>
      <c r="AY195" s="187" t="s">
        <v>137</v>
      </c>
    </row>
    <row r="196" spans="1:65" s="14" customFormat="1">
      <c r="B196" s="194"/>
      <c r="D196" s="175" t="s">
        <v>145</v>
      </c>
      <c r="E196" s="195" t="s">
        <v>1</v>
      </c>
      <c r="F196" s="196" t="s">
        <v>148</v>
      </c>
      <c r="H196" s="197">
        <v>47</v>
      </c>
      <c r="I196" s="198"/>
      <c r="J196" s="198"/>
      <c r="M196" s="194"/>
      <c r="N196" s="199"/>
      <c r="O196" s="200"/>
      <c r="P196" s="200"/>
      <c r="Q196" s="200"/>
      <c r="R196" s="200"/>
      <c r="S196" s="200"/>
      <c r="T196" s="200"/>
      <c r="U196" s="200"/>
      <c r="V196" s="200"/>
      <c r="W196" s="200"/>
      <c r="X196" s="201"/>
      <c r="AT196" s="195" t="s">
        <v>145</v>
      </c>
      <c r="AU196" s="195" t="s">
        <v>86</v>
      </c>
      <c r="AV196" s="14" t="s">
        <v>142</v>
      </c>
      <c r="AW196" s="14" t="s">
        <v>4</v>
      </c>
      <c r="AX196" s="14" t="s">
        <v>86</v>
      </c>
      <c r="AY196" s="195" t="s">
        <v>137</v>
      </c>
    </row>
    <row r="197" spans="1:65" s="2" customFormat="1" ht="36" customHeight="1">
      <c r="A197" s="31"/>
      <c r="B197" s="159"/>
      <c r="C197" s="160" t="s">
        <v>9</v>
      </c>
      <c r="D197" s="160" t="s">
        <v>138</v>
      </c>
      <c r="E197" s="161" t="s">
        <v>553</v>
      </c>
      <c r="F197" s="162" t="s">
        <v>554</v>
      </c>
      <c r="G197" s="163" t="s">
        <v>141</v>
      </c>
      <c r="H197" s="164">
        <v>2</v>
      </c>
      <c r="I197" s="165"/>
      <c r="J197" s="165"/>
      <c r="K197" s="166">
        <f>ROUND(P197*H197,2)</f>
        <v>0</v>
      </c>
      <c r="L197" s="167"/>
      <c r="M197" s="32"/>
      <c r="N197" s="168" t="s">
        <v>1</v>
      </c>
      <c r="O197" s="169" t="s">
        <v>41</v>
      </c>
      <c r="P197" s="170">
        <f>I197+J197</f>
        <v>0</v>
      </c>
      <c r="Q197" s="170">
        <f>ROUND(I197*H197,2)</f>
        <v>0</v>
      </c>
      <c r="R197" s="170">
        <f>ROUND(J197*H197,2)</f>
        <v>0</v>
      </c>
      <c r="S197" s="56"/>
      <c r="T197" s="171">
        <f>S197*H197</f>
        <v>0</v>
      </c>
      <c r="U197" s="171">
        <v>0</v>
      </c>
      <c r="V197" s="171">
        <f>U197*H197</f>
        <v>0</v>
      </c>
      <c r="W197" s="171">
        <v>0</v>
      </c>
      <c r="X197" s="172">
        <f>W197*H197</f>
        <v>0</v>
      </c>
      <c r="Y197" s="31"/>
      <c r="Z197" s="31"/>
      <c r="AA197" s="31"/>
      <c r="AB197" s="31"/>
      <c r="AC197" s="31"/>
      <c r="AD197" s="31"/>
      <c r="AE197" s="31"/>
      <c r="AR197" s="173" t="s">
        <v>142</v>
      </c>
      <c r="AT197" s="173" t="s">
        <v>138</v>
      </c>
      <c r="AU197" s="173" t="s">
        <v>86</v>
      </c>
      <c r="AY197" s="17" t="s">
        <v>137</v>
      </c>
      <c r="BE197" s="174">
        <f>IF(O197="základní",K197,0)</f>
        <v>0</v>
      </c>
      <c r="BF197" s="174">
        <f>IF(O197="snížená",K197,0)</f>
        <v>0</v>
      </c>
      <c r="BG197" s="174">
        <f>IF(O197="zákl. přenesená",K197,0)</f>
        <v>0</v>
      </c>
      <c r="BH197" s="174">
        <f>IF(O197="sníž. přenesená",K197,0)</f>
        <v>0</v>
      </c>
      <c r="BI197" s="174">
        <f>IF(O197="nulová",K197,0)</f>
        <v>0</v>
      </c>
      <c r="BJ197" s="17" t="s">
        <v>86</v>
      </c>
      <c r="BK197" s="174">
        <f>ROUND(P197*H197,2)</f>
        <v>0</v>
      </c>
      <c r="BL197" s="17" t="s">
        <v>142</v>
      </c>
      <c r="BM197" s="173" t="s">
        <v>328</v>
      </c>
    </row>
    <row r="198" spans="1:65" s="2" customFormat="1" ht="19.5">
      <c r="A198" s="31"/>
      <c r="B198" s="32"/>
      <c r="C198" s="31"/>
      <c r="D198" s="175" t="s">
        <v>144</v>
      </c>
      <c r="E198" s="31"/>
      <c r="F198" s="176" t="s">
        <v>554</v>
      </c>
      <c r="G198" s="31"/>
      <c r="H198" s="31"/>
      <c r="I198" s="95"/>
      <c r="J198" s="95"/>
      <c r="K198" s="31"/>
      <c r="L198" s="31"/>
      <c r="M198" s="32"/>
      <c r="N198" s="177"/>
      <c r="O198" s="178"/>
      <c r="P198" s="56"/>
      <c r="Q198" s="56"/>
      <c r="R198" s="56"/>
      <c r="S198" s="56"/>
      <c r="T198" s="56"/>
      <c r="U198" s="56"/>
      <c r="V198" s="56"/>
      <c r="W198" s="56"/>
      <c r="X198" s="57"/>
      <c r="Y198" s="31"/>
      <c r="Z198" s="31"/>
      <c r="AA198" s="31"/>
      <c r="AB198" s="31"/>
      <c r="AC198" s="31"/>
      <c r="AD198" s="31"/>
      <c r="AE198" s="31"/>
      <c r="AT198" s="17" t="s">
        <v>144</v>
      </c>
      <c r="AU198" s="17" t="s">
        <v>86</v>
      </c>
    </row>
    <row r="199" spans="1:65" s="12" customFormat="1">
      <c r="B199" s="179"/>
      <c r="D199" s="175" t="s">
        <v>145</v>
      </c>
      <c r="E199" s="180" t="s">
        <v>1</v>
      </c>
      <c r="F199" s="181" t="s">
        <v>516</v>
      </c>
      <c r="H199" s="180" t="s">
        <v>1</v>
      </c>
      <c r="I199" s="182"/>
      <c r="J199" s="182"/>
      <c r="M199" s="179"/>
      <c r="N199" s="183"/>
      <c r="O199" s="184"/>
      <c r="P199" s="184"/>
      <c r="Q199" s="184"/>
      <c r="R199" s="184"/>
      <c r="S199" s="184"/>
      <c r="T199" s="184"/>
      <c r="U199" s="184"/>
      <c r="V199" s="184"/>
      <c r="W199" s="184"/>
      <c r="X199" s="185"/>
      <c r="AT199" s="180" t="s">
        <v>145</v>
      </c>
      <c r="AU199" s="180" t="s">
        <v>86</v>
      </c>
      <c r="AV199" s="12" t="s">
        <v>86</v>
      </c>
      <c r="AW199" s="12" t="s">
        <v>4</v>
      </c>
      <c r="AX199" s="12" t="s">
        <v>78</v>
      </c>
      <c r="AY199" s="180" t="s">
        <v>137</v>
      </c>
    </row>
    <row r="200" spans="1:65" s="13" customFormat="1">
      <c r="B200" s="186"/>
      <c r="D200" s="175" t="s">
        <v>145</v>
      </c>
      <c r="E200" s="187" t="s">
        <v>1</v>
      </c>
      <c r="F200" s="188" t="s">
        <v>88</v>
      </c>
      <c r="H200" s="189">
        <v>2</v>
      </c>
      <c r="I200" s="190"/>
      <c r="J200" s="190"/>
      <c r="M200" s="186"/>
      <c r="N200" s="191"/>
      <c r="O200" s="192"/>
      <c r="P200" s="192"/>
      <c r="Q200" s="192"/>
      <c r="R200" s="192"/>
      <c r="S200" s="192"/>
      <c r="T200" s="192"/>
      <c r="U200" s="192"/>
      <c r="V200" s="192"/>
      <c r="W200" s="192"/>
      <c r="X200" s="193"/>
      <c r="AT200" s="187" t="s">
        <v>145</v>
      </c>
      <c r="AU200" s="187" t="s">
        <v>86</v>
      </c>
      <c r="AV200" s="13" t="s">
        <v>88</v>
      </c>
      <c r="AW200" s="13" t="s">
        <v>4</v>
      </c>
      <c r="AX200" s="13" t="s">
        <v>78</v>
      </c>
      <c r="AY200" s="187" t="s">
        <v>137</v>
      </c>
    </row>
    <row r="201" spans="1:65" s="14" customFormat="1">
      <c r="B201" s="194"/>
      <c r="D201" s="175" t="s">
        <v>145</v>
      </c>
      <c r="E201" s="195" t="s">
        <v>1</v>
      </c>
      <c r="F201" s="196" t="s">
        <v>148</v>
      </c>
      <c r="H201" s="197">
        <v>2</v>
      </c>
      <c r="I201" s="198"/>
      <c r="J201" s="198"/>
      <c r="M201" s="194"/>
      <c r="N201" s="202"/>
      <c r="O201" s="203"/>
      <c r="P201" s="203"/>
      <c r="Q201" s="203"/>
      <c r="R201" s="203"/>
      <c r="S201" s="203"/>
      <c r="T201" s="203"/>
      <c r="U201" s="203"/>
      <c r="V201" s="203"/>
      <c r="W201" s="203"/>
      <c r="X201" s="204"/>
      <c r="AT201" s="195" t="s">
        <v>145</v>
      </c>
      <c r="AU201" s="195" t="s">
        <v>86</v>
      </c>
      <c r="AV201" s="14" t="s">
        <v>142</v>
      </c>
      <c r="AW201" s="14" t="s">
        <v>4</v>
      </c>
      <c r="AX201" s="14" t="s">
        <v>86</v>
      </c>
      <c r="AY201" s="195" t="s">
        <v>137</v>
      </c>
    </row>
    <row r="202" spans="1:65" s="2" customFormat="1" ht="6.95" customHeight="1">
      <c r="A202" s="31"/>
      <c r="B202" s="46"/>
      <c r="C202" s="47"/>
      <c r="D202" s="47"/>
      <c r="E202" s="47"/>
      <c r="F202" s="47"/>
      <c r="G202" s="47"/>
      <c r="H202" s="47"/>
      <c r="I202" s="121"/>
      <c r="J202" s="121"/>
      <c r="K202" s="47"/>
      <c r="L202" s="47"/>
      <c r="M202" s="32"/>
      <c r="N202" s="31"/>
      <c r="P202" s="31"/>
      <c r="Q202" s="31"/>
      <c r="R202" s="31"/>
      <c r="S202" s="31"/>
      <c r="T202" s="31"/>
      <c r="U202" s="31"/>
      <c r="V202" s="31"/>
      <c r="W202" s="31"/>
      <c r="X202" s="31"/>
      <c r="Y202" s="31"/>
      <c r="Z202" s="31"/>
      <c r="AA202" s="31"/>
      <c r="AB202" s="31"/>
      <c r="AC202" s="31"/>
      <c r="AD202" s="31"/>
      <c r="AE202" s="31"/>
    </row>
  </sheetData>
  <autoFilter ref="C120:L201"/>
  <mergeCells count="9">
    <mergeCell ref="E87:H87"/>
    <mergeCell ref="E111:H111"/>
    <mergeCell ref="E113:H113"/>
    <mergeCell ref="M2:Z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4"/>
  <sheetViews>
    <sheetView showGridLines="0" workbookViewId="0">
      <selection activeCell="AA138" sqref="AA138"/>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0" width="20.1640625" style="92" customWidth="1"/>
    <col min="11" max="11" width="20.16406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2"/>
      <c r="J2" s="92"/>
      <c r="M2" s="233" t="s">
        <v>6</v>
      </c>
      <c r="N2" s="234"/>
      <c r="O2" s="234"/>
      <c r="P2" s="234"/>
      <c r="Q2" s="234"/>
      <c r="R2" s="234"/>
      <c r="S2" s="234"/>
      <c r="T2" s="234"/>
      <c r="U2" s="234"/>
      <c r="V2" s="234"/>
      <c r="W2" s="234"/>
      <c r="X2" s="234"/>
      <c r="Y2" s="234"/>
      <c r="Z2" s="234"/>
      <c r="AT2" s="17" t="s">
        <v>97</v>
      </c>
    </row>
    <row r="3" spans="1:46" s="1" customFormat="1" ht="6.95" customHeight="1">
      <c r="B3" s="18"/>
      <c r="C3" s="19"/>
      <c r="D3" s="19"/>
      <c r="E3" s="19"/>
      <c r="F3" s="19"/>
      <c r="G3" s="19"/>
      <c r="H3" s="19"/>
      <c r="I3" s="93"/>
      <c r="J3" s="93"/>
      <c r="K3" s="19"/>
      <c r="L3" s="19"/>
      <c r="M3" s="20"/>
      <c r="AT3" s="17" t="s">
        <v>88</v>
      </c>
    </row>
    <row r="4" spans="1:46" s="1" customFormat="1" ht="24.95" customHeight="1">
      <c r="B4" s="20"/>
      <c r="D4" s="21" t="s">
        <v>101</v>
      </c>
      <c r="I4" s="92"/>
      <c r="J4" s="92"/>
      <c r="M4" s="20"/>
      <c r="N4" s="94" t="s">
        <v>11</v>
      </c>
      <c r="AT4" s="17" t="s">
        <v>3</v>
      </c>
    </row>
    <row r="5" spans="1:46" s="1" customFormat="1" ht="6.95" customHeight="1">
      <c r="B5" s="20"/>
      <c r="I5" s="92"/>
      <c r="J5" s="92"/>
      <c r="M5" s="20"/>
    </row>
    <row r="6" spans="1:46" s="1" customFormat="1" ht="12" customHeight="1">
      <c r="B6" s="20"/>
      <c r="D6" s="27" t="s">
        <v>17</v>
      </c>
      <c r="I6" s="92"/>
      <c r="J6" s="92"/>
      <c r="M6" s="20"/>
    </row>
    <row r="7" spans="1:46" s="1" customFormat="1" ht="25.5" customHeight="1">
      <c r="B7" s="20"/>
      <c r="E7" s="257" t="str">
        <f>'Rekapitulace stavby'!K6</f>
        <v>Stavební úpravy a přístavba výtahu, ZŠ Smetanova č.p. 460 Lanškroun  - II Etapa</v>
      </c>
      <c r="F7" s="258"/>
      <c r="G7" s="258"/>
      <c r="H7" s="258"/>
      <c r="I7" s="92"/>
      <c r="J7" s="92"/>
      <c r="M7" s="20"/>
    </row>
    <row r="8" spans="1:46" s="2" customFormat="1" ht="12" customHeight="1">
      <c r="A8" s="31"/>
      <c r="B8" s="32"/>
      <c r="C8" s="31"/>
      <c r="D8" s="27" t="s">
        <v>102</v>
      </c>
      <c r="E8" s="31"/>
      <c r="F8" s="31"/>
      <c r="G8" s="31"/>
      <c r="H8" s="31"/>
      <c r="I8" s="95"/>
      <c r="J8" s="95"/>
      <c r="K8" s="31"/>
      <c r="L8" s="31"/>
      <c r="M8" s="41"/>
      <c r="S8" s="31"/>
      <c r="T8" s="31"/>
      <c r="U8" s="31"/>
      <c r="V8" s="31"/>
      <c r="W8" s="31"/>
      <c r="X8" s="31"/>
      <c r="Y8" s="31"/>
      <c r="Z8" s="31"/>
      <c r="AA8" s="31"/>
      <c r="AB8" s="31"/>
      <c r="AC8" s="31"/>
      <c r="AD8" s="31"/>
      <c r="AE8" s="31"/>
    </row>
    <row r="9" spans="1:46" s="2" customFormat="1" ht="16.5" customHeight="1">
      <c r="A9" s="31"/>
      <c r="B9" s="32"/>
      <c r="C9" s="31"/>
      <c r="D9" s="31"/>
      <c r="E9" s="241" t="s">
        <v>555</v>
      </c>
      <c r="F9" s="256"/>
      <c r="G9" s="256"/>
      <c r="H9" s="256"/>
      <c r="I9" s="95"/>
      <c r="J9" s="95"/>
      <c r="K9" s="31"/>
      <c r="L9" s="31"/>
      <c r="M9" s="41"/>
      <c r="S9" s="31"/>
      <c r="T9" s="31"/>
      <c r="U9" s="31"/>
      <c r="V9" s="31"/>
      <c r="W9" s="31"/>
      <c r="X9" s="31"/>
      <c r="Y9" s="31"/>
      <c r="Z9" s="31"/>
      <c r="AA9" s="31"/>
      <c r="AB9" s="31"/>
      <c r="AC9" s="31"/>
      <c r="AD9" s="31"/>
      <c r="AE9" s="31"/>
    </row>
    <row r="10" spans="1:46" s="2" customFormat="1">
      <c r="A10" s="31"/>
      <c r="B10" s="32"/>
      <c r="C10" s="31"/>
      <c r="D10" s="31"/>
      <c r="E10" s="31"/>
      <c r="F10" s="31"/>
      <c r="G10" s="31"/>
      <c r="H10" s="31"/>
      <c r="I10" s="95"/>
      <c r="J10" s="95"/>
      <c r="K10" s="31"/>
      <c r="L10" s="31"/>
      <c r="M10" s="41"/>
      <c r="S10" s="31"/>
      <c r="T10" s="31"/>
      <c r="U10" s="31"/>
      <c r="V10" s="31"/>
      <c r="W10" s="31"/>
      <c r="X10" s="31"/>
      <c r="Y10" s="31"/>
      <c r="Z10" s="31"/>
      <c r="AA10" s="31"/>
      <c r="AB10" s="31"/>
      <c r="AC10" s="31"/>
      <c r="AD10" s="31"/>
      <c r="AE10" s="31"/>
    </row>
    <row r="11" spans="1:46" s="2" customFormat="1" ht="12" customHeight="1">
      <c r="A11" s="31"/>
      <c r="B11" s="32"/>
      <c r="C11" s="31"/>
      <c r="D11" s="27" t="s">
        <v>19</v>
      </c>
      <c r="E11" s="31"/>
      <c r="F11" s="25" t="s">
        <v>1</v>
      </c>
      <c r="G11" s="31"/>
      <c r="H11" s="31"/>
      <c r="I11" s="96" t="s">
        <v>20</v>
      </c>
      <c r="J11" s="97" t="s">
        <v>1</v>
      </c>
      <c r="K11" s="31"/>
      <c r="L11" s="31"/>
      <c r="M11" s="41"/>
      <c r="S11" s="31"/>
      <c r="T11" s="31"/>
      <c r="U11" s="31"/>
      <c r="V11" s="31"/>
      <c r="W11" s="31"/>
      <c r="X11" s="31"/>
      <c r="Y11" s="31"/>
      <c r="Z11" s="31"/>
      <c r="AA11" s="31"/>
      <c r="AB11" s="31"/>
      <c r="AC11" s="31"/>
      <c r="AD11" s="31"/>
      <c r="AE11" s="31"/>
    </row>
    <row r="12" spans="1:46" s="2" customFormat="1" ht="12" customHeight="1">
      <c r="A12" s="31"/>
      <c r="B12" s="32"/>
      <c r="C12" s="31"/>
      <c r="D12" s="27" t="s">
        <v>21</v>
      </c>
      <c r="E12" s="31"/>
      <c r="F12" s="25" t="s">
        <v>22</v>
      </c>
      <c r="G12" s="31"/>
      <c r="H12" s="31"/>
      <c r="I12" s="96" t="s">
        <v>23</v>
      </c>
      <c r="J12" s="98" t="str">
        <f>'Rekapitulace stavby'!AN8</f>
        <v>31. 7. 2019</v>
      </c>
      <c r="K12" s="31"/>
      <c r="L12" s="31"/>
      <c r="M12" s="41"/>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95"/>
      <c r="J13" s="95"/>
      <c r="K13" s="31"/>
      <c r="L13" s="31"/>
      <c r="M13" s="41"/>
      <c r="S13" s="31"/>
      <c r="T13" s="31"/>
      <c r="U13" s="31"/>
      <c r="V13" s="31"/>
      <c r="W13" s="31"/>
      <c r="X13" s="31"/>
      <c r="Y13" s="31"/>
      <c r="Z13" s="31"/>
      <c r="AA13" s="31"/>
      <c r="AB13" s="31"/>
      <c r="AC13" s="31"/>
      <c r="AD13" s="31"/>
      <c r="AE13" s="31"/>
    </row>
    <row r="14" spans="1:46" s="2" customFormat="1" ht="12" customHeight="1">
      <c r="A14" s="31"/>
      <c r="B14" s="32"/>
      <c r="C14" s="31"/>
      <c r="D14" s="27" t="s">
        <v>25</v>
      </c>
      <c r="E14" s="31"/>
      <c r="F14" s="31"/>
      <c r="G14" s="31"/>
      <c r="H14" s="31"/>
      <c r="I14" s="96" t="s">
        <v>26</v>
      </c>
      <c r="J14" s="97" t="s">
        <v>1</v>
      </c>
      <c r="K14" s="31"/>
      <c r="L14" s="31"/>
      <c r="M14" s="41"/>
      <c r="S14" s="31"/>
      <c r="T14" s="31"/>
      <c r="U14" s="31"/>
      <c r="V14" s="31"/>
      <c r="W14" s="31"/>
      <c r="X14" s="31"/>
      <c r="Y14" s="31"/>
      <c r="Z14" s="31"/>
      <c r="AA14" s="31"/>
      <c r="AB14" s="31"/>
      <c r="AC14" s="31"/>
      <c r="AD14" s="31"/>
      <c r="AE14" s="31"/>
    </row>
    <row r="15" spans="1:46" s="2" customFormat="1" ht="18" customHeight="1">
      <c r="A15" s="31"/>
      <c r="B15" s="32"/>
      <c r="C15" s="31"/>
      <c r="D15" s="31"/>
      <c r="E15" s="25" t="s">
        <v>27</v>
      </c>
      <c r="F15" s="31"/>
      <c r="G15" s="31"/>
      <c r="H15" s="31"/>
      <c r="I15" s="96" t="s">
        <v>28</v>
      </c>
      <c r="J15" s="97" t="s">
        <v>1</v>
      </c>
      <c r="K15" s="31"/>
      <c r="L15" s="31"/>
      <c r="M15" s="41"/>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95"/>
      <c r="J16" s="95"/>
      <c r="K16" s="31"/>
      <c r="L16" s="31"/>
      <c r="M16" s="41"/>
      <c r="S16" s="31"/>
      <c r="T16" s="31"/>
      <c r="U16" s="31"/>
      <c r="V16" s="31"/>
      <c r="W16" s="31"/>
      <c r="X16" s="31"/>
      <c r="Y16" s="31"/>
      <c r="Z16" s="31"/>
      <c r="AA16" s="31"/>
      <c r="AB16" s="31"/>
      <c r="AC16" s="31"/>
      <c r="AD16" s="31"/>
      <c r="AE16" s="31"/>
    </row>
    <row r="17" spans="1:31" s="2" customFormat="1" ht="12" customHeight="1">
      <c r="A17" s="31"/>
      <c r="B17" s="32"/>
      <c r="C17" s="31"/>
      <c r="D17" s="27" t="s">
        <v>29</v>
      </c>
      <c r="E17" s="31"/>
      <c r="F17" s="31"/>
      <c r="G17" s="31"/>
      <c r="H17" s="31"/>
      <c r="I17" s="96" t="s">
        <v>26</v>
      </c>
      <c r="J17" s="28" t="str">
        <f>'Rekapitulace stavby'!AN13</f>
        <v>Vyplň údaj</v>
      </c>
      <c r="K17" s="31"/>
      <c r="L17" s="31"/>
      <c r="M17" s="41"/>
      <c r="S17" s="31"/>
      <c r="T17" s="31"/>
      <c r="U17" s="31"/>
      <c r="V17" s="31"/>
      <c r="W17" s="31"/>
      <c r="X17" s="31"/>
      <c r="Y17" s="31"/>
      <c r="Z17" s="31"/>
      <c r="AA17" s="31"/>
      <c r="AB17" s="31"/>
      <c r="AC17" s="31"/>
      <c r="AD17" s="31"/>
      <c r="AE17" s="31"/>
    </row>
    <row r="18" spans="1:31" s="2" customFormat="1" ht="18" customHeight="1">
      <c r="A18" s="31"/>
      <c r="B18" s="32"/>
      <c r="C18" s="31"/>
      <c r="D18" s="31"/>
      <c r="E18" s="259" t="str">
        <f>'Rekapitulace stavby'!E14</f>
        <v>Vyplň údaj</v>
      </c>
      <c r="F18" s="244"/>
      <c r="G18" s="244"/>
      <c r="H18" s="244"/>
      <c r="I18" s="96" t="s">
        <v>28</v>
      </c>
      <c r="J18" s="28" t="str">
        <f>'Rekapitulace stavby'!AN14</f>
        <v>Vyplň údaj</v>
      </c>
      <c r="K18" s="31"/>
      <c r="L18" s="31"/>
      <c r="M18" s="41"/>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95"/>
      <c r="J19" s="95"/>
      <c r="K19" s="31"/>
      <c r="L19" s="31"/>
      <c r="M19" s="41"/>
      <c r="S19" s="31"/>
      <c r="T19" s="31"/>
      <c r="U19" s="31"/>
      <c r="V19" s="31"/>
      <c r="W19" s="31"/>
      <c r="X19" s="31"/>
      <c r="Y19" s="31"/>
      <c r="Z19" s="31"/>
      <c r="AA19" s="31"/>
      <c r="AB19" s="31"/>
      <c r="AC19" s="31"/>
      <c r="AD19" s="31"/>
      <c r="AE19" s="31"/>
    </row>
    <row r="20" spans="1:31" s="2" customFormat="1" ht="12" customHeight="1">
      <c r="A20" s="31"/>
      <c r="B20" s="32"/>
      <c r="C20" s="31"/>
      <c r="D20" s="27" t="s">
        <v>31</v>
      </c>
      <c r="E20" s="31"/>
      <c r="F20" s="31"/>
      <c r="G20" s="31"/>
      <c r="H20" s="31"/>
      <c r="I20" s="96" t="s">
        <v>26</v>
      </c>
      <c r="J20" s="97" t="s">
        <v>1</v>
      </c>
      <c r="K20" s="31"/>
      <c r="L20" s="31"/>
      <c r="M20" s="41"/>
      <c r="S20" s="31"/>
      <c r="T20" s="31"/>
      <c r="U20" s="31"/>
      <c r="V20" s="31"/>
      <c r="W20" s="31"/>
      <c r="X20" s="31"/>
      <c r="Y20" s="31"/>
      <c r="Z20" s="31"/>
      <c r="AA20" s="31"/>
      <c r="AB20" s="31"/>
      <c r="AC20" s="31"/>
      <c r="AD20" s="31"/>
      <c r="AE20" s="31"/>
    </row>
    <row r="21" spans="1:31" s="2" customFormat="1" ht="18" customHeight="1">
      <c r="A21" s="31"/>
      <c r="B21" s="32"/>
      <c r="C21" s="31"/>
      <c r="D21" s="31"/>
      <c r="E21" s="25" t="s">
        <v>32</v>
      </c>
      <c r="F21" s="31"/>
      <c r="G21" s="31"/>
      <c r="H21" s="31"/>
      <c r="I21" s="96" t="s">
        <v>28</v>
      </c>
      <c r="J21" s="97" t="s">
        <v>1</v>
      </c>
      <c r="K21" s="31"/>
      <c r="L21" s="31"/>
      <c r="M21" s="41"/>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95"/>
      <c r="J22" s="95"/>
      <c r="K22" s="31"/>
      <c r="L22" s="31"/>
      <c r="M22" s="41"/>
      <c r="S22" s="31"/>
      <c r="T22" s="31"/>
      <c r="U22" s="31"/>
      <c r="V22" s="31"/>
      <c r="W22" s="31"/>
      <c r="X22" s="31"/>
      <c r="Y22" s="31"/>
      <c r="Z22" s="31"/>
      <c r="AA22" s="31"/>
      <c r="AB22" s="31"/>
      <c r="AC22" s="31"/>
      <c r="AD22" s="31"/>
      <c r="AE22" s="31"/>
    </row>
    <row r="23" spans="1:31" s="2" customFormat="1" ht="12" customHeight="1">
      <c r="A23" s="31"/>
      <c r="B23" s="32"/>
      <c r="C23" s="31"/>
      <c r="D23" s="27" t="s">
        <v>33</v>
      </c>
      <c r="E23" s="31"/>
      <c r="F23" s="31"/>
      <c r="G23" s="31"/>
      <c r="H23" s="31"/>
      <c r="I23" s="96" t="s">
        <v>26</v>
      </c>
      <c r="J23" s="97" t="s">
        <v>1</v>
      </c>
      <c r="K23" s="31"/>
      <c r="L23" s="31"/>
      <c r="M23" s="41"/>
      <c r="S23" s="31"/>
      <c r="T23" s="31"/>
      <c r="U23" s="31"/>
      <c r="V23" s="31"/>
      <c r="W23" s="31"/>
      <c r="X23" s="31"/>
      <c r="Y23" s="31"/>
      <c r="Z23" s="31"/>
      <c r="AA23" s="31"/>
      <c r="AB23" s="31"/>
      <c r="AC23" s="31"/>
      <c r="AD23" s="31"/>
      <c r="AE23" s="31"/>
    </row>
    <row r="24" spans="1:31" s="2" customFormat="1" ht="18" customHeight="1">
      <c r="A24" s="31"/>
      <c r="B24" s="32"/>
      <c r="C24" s="31"/>
      <c r="D24" s="31"/>
      <c r="E24" s="25" t="s">
        <v>32</v>
      </c>
      <c r="F24" s="31"/>
      <c r="G24" s="31"/>
      <c r="H24" s="31"/>
      <c r="I24" s="96" t="s">
        <v>28</v>
      </c>
      <c r="J24" s="97" t="s">
        <v>1</v>
      </c>
      <c r="K24" s="31"/>
      <c r="L24" s="31"/>
      <c r="M24" s="41"/>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95"/>
      <c r="J25" s="95"/>
      <c r="K25" s="31"/>
      <c r="L25" s="31"/>
      <c r="M25" s="41"/>
      <c r="S25" s="31"/>
      <c r="T25" s="31"/>
      <c r="U25" s="31"/>
      <c r="V25" s="31"/>
      <c r="W25" s="31"/>
      <c r="X25" s="31"/>
      <c r="Y25" s="31"/>
      <c r="Z25" s="31"/>
      <c r="AA25" s="31"/>
      <c r="AB25" s="31"/>
      <c r="AC25" s="31"/>
      <c r="AD25" s="31"/>
      <c r="AE25" s="31"/>
    </row>
    <row r="26" spans="1:31" s="2" customFormat="1" ht="12" customHeight="1">
      <c r="A26" s="31"/>
      <c r="B26" s="32"/>
      <c r="C26" s="31"/>
      <c r="D26" s="27" t="s">
        <v>34</v>
      </c>
      <c r="E26" s="31"/>
      <c r="F26" s="31"/>
      <c r="G26" s="31"/>
      <c r="H26" s="31"/>
      <c r="I26" s="95"/>
      <c r="J26" s="95"/>
      <c r="K26" s="31"/>
      <c r="L26" s="31"/>
      <c r="M26" s="41"/>
      <c r="S26" s="31"/>
      <c r="T26" s="31"/>
      <c r="U26" s="31"/>
      <c r="V26" s="31"/>
      <c r="W26" s="31"/>
      <c r="X26" s="31"/>
      <c r="Y26" s="31"/>
      <c r="Z26" s="31"/>
      <c r="AA26" s="31"/>
      <c r="AB26" s="31"/>
      <c r="AC26" s="31"/>
      <c r="AD26" s="31"/>
      <c r="AE26" s="31"/>
    </row>
    <row r="27" spans="1:31" s="8" customFormat="1" ht="16.5" customHeight="1">
      <c r="A27" s="99"/>
      <c r="B27" s="100"/>
      <c r="C27" s="99"/>
      <c r="D27" s="99"/>
      <c r="E27" s="248" t="s">
        <v>1</v>
      </c>
      <c r="F27" s="248"/>
      <c r="G27" s="248"/>
      <c r="H27" s="248"/>
      <c r="I27" s="101"/>
      <c r="J27" s="101"/>
      <c r="K27" s="99"/>
      <c r="L27" s="99"/>
      <c r="M27" s="102"/>
      <c r="S27" s="99"/>
      <c r="T27" s="99"/>
      <c r="U27" s="99"/>
      <c r="V27" s="99"/>
      <c r="W27" s="99"/>
      <c r="X27" s="99"/>
      <c r="Y27" s="99"/>
      <c r="Z27" s="99"/>
      <c r="AA27" s="99"/>
      <c r="AB27" s="99"/>
      <c r="AC27" s="99"/>
      <c r="AD27" s="99"/>
      <c r="AE27" s="99"/>
    </row>
    <row r="28" spans="1:31" s="2" customFormat="1" ht="6.95" customHeight="1">
      <c r="A28" s="31"/>
      <c r="B28" s="32"/>
      <c r="C28" s="31"/>
      <c r="D28" s="31"/>
      <c r="E28" s="31"/>
      <c r="F28" s="31"/>
      <c r="G28" s="31"/>
      <c r="H28" s="31"/>
      <c r="I28" s="95"/>
      <c r="J28" s="95"/>
      <c r="K28" s="31"/>
      <c r="L28" s="31"/>
      <c r="M28" s="41"/>
      <c r="S28" s="31"/>
      <c r="T28" s="31"/>
      <c r="U28" s="31"/>
      <c r="V28" s="31"/>
      <c r="W28" s="31"/>
      <c r="X28" s="31"/>
      <c r="Y28" s="31"/>
      <c r="Z28" s="31"/>
      <c r="AA28" s="31"/>
      <c r="AB28" s="31"/>
      <c r="AC28" s="31"/>
      <c r="AD28" s="31"/>
      <c r="AE28" s="31"/>
    </row>
    <row r="29" spans="1:31" s="2" customFormat="1" ht="6.95" customHeight="1">
      <c r="A29" s="31"/>
      <c r="B29" s="32"/>
      <c r="C29" s="31"/>
      <c r="D29" s="64"/>
      <c r="E29" s="64"/>
      <c r="F29" s="64"/>
      <c r="G29" s="64"/>
      <c r="H29" s="64"/>
      <c r="I29" s="103"/>
      <c r="J29" s="103"/>
      <c r="K29" s="64"/>
      <c r="L29" s="64"/>
      <c r="M29" s="41"/>
      <c r="S29" s="31"/>
      <c r="T29" s="31"/>
      <c r="U29" s="31"/>
      <c r="V29" s="31"/>
      <c r="W29" s="31"/>
      <c r="X29" s="31"/>
      <c r="Y29" s="31"/>
      <c r="Z29" s="31"/>
      <c r="AA29" s="31"/>
      <c r="AB29" s="31"/>
      <c r="AC29" s="31"/>
      <c r="AD29" s="31"/>
      <c r="AE29" s="31"/>
    </row>
    <row r="30" spans="1:31" s="2" customFormat="1" ht="12.75">
      <c r="A30" s="31"/>
      <c r="B30" s="32"/>
      <c r="C30" s="31"/>
      <c r="D30" s="31"/>
      <c r="E30" s="27" t="s">
        <v>104</v>
      </c>
      <c r="F30" s="31"/>
      <c r="G30" s="31"/>
      <c r="H30" s="31"/>
      <c r="I30" s="95"/>
      <c r="J30" s="95"/>
      <c r="K30" s="104">
        <f>I96</f>
        <v>0</v>
      </c>
      <c r="L30" s="31"/>
      <c r="M30" s="41"/>
      <c r="S30" s="31"/>
      <c r="T30" s="31"/>
      <c r="U30" s="31"/>
      <c r="V30" s="31"/>
      <c r="W30" s="31"/>
      <c r="X30" s="31"/>
      <c r="Y30" s="31"/>
      <c r="Z30" s="31"/>
      <c r="AA30" s="31"/>
      <c r="AB30" s="31"/>
      <c r="AC30" s="31"/>
      <c r="AD30" s="31"/>
      <c r="AE30" s="31"/>
    </row>
    <row r="31" spans="1:31" s="2" customFormat="1" ht="12.75">
      <c r="A31" s="31"/>
      <c r="B31" s="32"/>
      <c r="C31" s="31"/>
      <c r="D31" s="31"/>
      <c r="E31" s="27" t="s">
        <v>105</v>
      </c>
      <c r="F31" s="31"/>
      <c r="G31" s="31"/>
      <c r="H31" s="31"/>
      <c r="I31" s="95"/>
      <c r="J31" s="95"/>
      <c r="K31" s="104">
        <f>J96</f>
        <v>0</v>
      </c>
      <c r="L31" s="31"/>
      <c r="M31" s="41"/>
      <c r="S31" s="31"/>
      <c r="T31" s="31"/>
      <c r="U31" s="31"/>
      <c r="V31" s="31"/>
      <c r="W31" s="31"/>
      <c r="X31" s="31"/>
      <c r="Y31" s="31"/>
      <c r="Z31" s="31"/>
      <c r="AA31" s="31"/>
      <c r="AB31" s="31"/>
      <c r="AC31" s="31"/>
      <c r="AD31" s="31"/>
      <c r="AE31" s="31"/>
    </row>
    <row r="32" spans="1:31" s="2" customFormat="1" ht="25.35" customHeight="1">
      <c r="A32" s="31"/>
      <c r="B32" s="32"/>
      <c r="C32" s="31"/>
      <c r="D32" s="105" t="s">
        <v>36</v>
      </c>
      <c r="E32" s="31"/>
      <c r="F32" s="31"/>
      <c r="G32" s="31"/>
      <c r="H32" s="31"/>
      <c r="I32" s="95"/>
      <c r="J32" s="95"/>
      <c r="K32" s="69">
        <f>ROUND(K122, 2)</f>
        <v>0</v>
      </c>
      <c r="L32" s="31"/>
      <c r="M32" s="41"/>
      <c r="S32" s="31"/>
      <c r="T32" s="31"/>
      <c r="U32" s="31"/>
      <c r="V32" s="31"/>
      <c r="W32" s="31"/>
      <c r="X32" s="31"/>
      <c r="Y32" s="31"/>
      <c r="Z32" s="31"/>
      <c r="AA32" s="31"/>
      <c r="AB32" s="31"/>
      <c r="AC32" s="31"/>
      <c r="AD32" s="31"/>
      <c r="AE32" s="31"/>
    </row>
    <row r="33" spans="1:31" s="2" customFormat="1" ht="6.95" customHeight="1">
      <c r="A33" s="31"/>
      <c r="B33" s="32"/>
      <c r="C33" s="31"/>
      <c r="D33" s="64"/>
      <c r="E33" s="64"/>
      <c r="F33" s="64"/>
      <c r="G33" s="64"/>
      <c r="H33" s="64"/>
      <c r="I33" s="103"/>
      <c r="J33" s="103"/>
      <c r="K33" s="64"/>
      <c r="L33" s="64"/>
      <c r="M33" s="41"/>
      <c r="S33" s="31"/>
      <c r="T33" s="31"/>
      <c r="U33" s="31"/>
      <c r="V33" s="31"/>
      <c r="W33" s="31"/>
      <c r="X33" s="31"/>
      <c r="Y33" s="31"/>
      <c r="Z33" s="31"/>
      <c r="AA33" s="31"/>
      <c r="AB33" s="31"/>
      <c r="AC33" s="31"/>
      <c r="AD33" s="31"/>
      <c r="AE33" s="31"/>
    </row>
    <row r="34" spans="1:31" s="2" customFormat="1" ht="14.45" customHeight="1">
      <c r="A34" s="31"/>
      <c r="B34" s="32"/>
      <c r="C34" s="31"/>
      <c r="D34" s="31"/>
      <c r="E34" s="31"/>
      <c r="F34" s="35" t="s">
        <v>38</v>
      </c>
      <c r="G34" s="31"/>
      <c r="H34" s="31"/>
      <c r="I34" s="106" t="s">
        <v>37</v>
      </c>
      <c r="J34" s="95"/>
      <c r="K34" s="35" t="s">
        <v>39</v>
      </c>
      <c r="L34" s="31"/>
      <c r="M34" s="41"/>
      <c r="S34" s="31"/>
      <c r="T34" s="31"/>
      <c r="U34" s="31"/>
      <c r="V34" s="31"/>
      <c r="W34" s="31"/>
      <c r="X34" s="31"/>
      <c r="Y34" s="31"/>
      <c r="Z34" s="31"/>
      <c r="AA34" s="31"/>
      <c r="AB34" s="31"/>
      <c r="AC34" s="31"/>
      <c r="AD34" s="31"/>
      <c r="AE34" s="31"/>
    </row>
    <row r="35" spans="1:31" s="2" customFormat="1" ht="14.45" customHeight="1">
      <c r="A35" s="31"/>
      <c r="B35" s="32"/>
      <c r="C35" s="31"/>
      <c r="D35" s="107" t="s">
        <v>40</v>
      </c>
      <c r="E35" s="27" t="s">
        <v>41</v>
      </c>
      <c r="F35" s="104">
        <f>ROUND((SUM(BE122:BE213)),  2)</f>
        <v>0</v>
      </c>
      <c r="G35" s="31"/>
      <c r="H35" s="31"/>
      <c r="I35" s="108">
        <v>0.21</v>
      </c>
      <c r="J35" s="95"/>
      <c r="K35" s="104">
        <f>ROUND(((SUM(BE122:BE213))*I35),  2)</f>
        <v>0</v>
      </c>
      <c r="L35" s="31"/>
      <c r="M35" s="41"/>
      <c r="S35" s="31"/>
      <c r="T35" s="31"/>
      <c r="U35" s="31"/>
      <c r="V35" s="31"/>
      <c r="W35" s="31"/>
      <c r="X35" s="31"/>
      <c r="Y35" s="31"/>
      <c r="Z35" s="31"/>
      <c r="AA35" s="31"/>
      <c r="AB35" s="31"/>
      <c r="AC35" s="31"/>
      <c r="AD35" s="31"/>
      <c r="AE35" s="31"/>
    </row>
    <row r="36" spans="1:31" s="2" customFormat="1" ht="14.45" customHeight="1">
      <c r="A36" s="31"/>
      <c r="B36" s="32"/>
      <c r="C36" s="31"/>
      <c r="D36" s="31"/>
      <c r="E36" s="27" t="s">
        <v>42</v>
      </c>
      <c r="F36" s="104">
        <f>ROUND((SUM(BF122:BF213)),  2)</f>
        <v>0</v>
      </c>
      <c r="G36" s="31"/>
      <c r="H36" s="31"/>
      <c r="I36" s="108">
        <v>0.15</v>
      </c>
      <c r="J36" s="95"/>
      <c r="K36" s="104">
        <f>ROUND(((SUM(BF122:BF213))*I36),  2)</f>
        <v>0</v>
      </c>
      <c r="L36" s="31"/>
      <c r="M36" s="41"/>
      <c r="S36" s="31"/>
      <c r="T36" s="31"/>
      <c r="U36" s="31"/>
      <c r="V36" s="31"/>
      <c r="W36" s="31"/>
      <c r="X36" s="31"/>
      <c r="Y36" s="31"/>
      <c r="Z36" s="31"/>
      <c r="AA36" s="31"/>
      <c r="AB36" s="31"/>
      <c r="AC36" s="31"/>
      <c r="AD36" s="31"/>
      <c r="AE36" s="31"/>
    </row>
    <row r="37" spans="1:31" s="2" customFormat="1" ht="14.45" hidden="1" customHeight="1">
      <c r="A37" s="31"/>
      <c r="B37" s="32"/>
      <c r="C37" s="31"/>
      <c r="D37" s="31"/>
      <c r="E37" s="27" t="s">
        <v>43</v>
      </c>
      <c r="F37" s="104">
        <f>ROUND((SUM(BG122:BG213)),  2)</f>
        <v>0</v>
      </c>
      <c r="G37" s="31"/>
      <c r="H37" s="31"/>
      <c r="I37" s="108">
        <v>0.21</v>
      </c>
      <c r="J37" s="95"/>
      <c r="K37" s="104">
        <f>0</f>
        <v>0</v>
      </c>
      <c r="L37" s="31"/>
      <c r="M37" s="41"/>
      <c r="S37" s="31"/>
      <c r="T37" s="31"/>
      <c r="U37" s="31"/>
      <c r="V37" s="31"/>
      <c r="W37" s="31"/>
      <c r="X37" s="31"/>
      <c r="Y37" s="31"/>
      <c r="Z37" s="31"/>
      <c r="AA37" s="31"/>
      <c r="AB37" s="31"/>
      <c r="AC37" s="31"/>
      <c r="AD37" s="31"/>
      <c r="AE37" s="31"/>
    </row>
    <row r="38" spans="1:31" s="2" customFormat="1" ht="14.45" hidden="1" customHeight="1">
      <c r="A38" s="31"/>
      <c r="B38" s="32"/>
      <c r="C38" s="31"/>
      <c r="D38" s="31"/>
      <c r="E38" s="27" t="s">
        <v>44</v>
      </c>
      <c r="F38" s="104">
        <f>ROUND((SUM(BH122:BH213)),  2)</f>
        <v>0</v>
      </c>
      <c r="G38" s="31"/>
      <c r="H38" s="31"/>
      <c r="I38" s="108">
        <v>0.15</v>
      </c>
      <c r="J38" s="95"/>
      <c r="K38" s="104">
        <f>0</f>
        <v>0</v>
      </c>
      <c r="L38" s="31"/>
      <c r="M38" s="41"/>
      <c r="S38" s="31"/>
      <c r="T38" s="31"/>
      <c r="U38" s="31"/>
      <c r="V38" s="31"/>
      <c r="W38" s="31"/>
      <c r="X38" s="31"/>
      <c r="Y38" s="31"/>
      <c r="Z38" s="31"/>
      <c r="AA38" s="31"/>
      <c r="AB38" s="31"/>
      <c r="AC38" s="31"/>
      <c r="AD38" s="31"/>
      <c r="AE38" s="31"/>
    </row>
    <row r="39" spans="1:31" s="2" customFormat="1" ht="14.45" hidden="1" customHeight="1">
      <c r="A39" s="31"/>
      <c r="B39" s="32"/>
      <c r="C39" s="31"/>
      <c r="D39" s="31"/>
      <c r="E39" s="27" t="s">
        <v>45</v>
      </c>
      <c r="F39" s="104">
        <f>ROUND((SUM(BI122:BI213)),  2)</f>
        <v>0</v>
      </c>
      <c r="G39" s="31"/>
      <c r="H39" s="31"/>
      <c r="I39" s="108">
        <v>0</v>
      </c>
      <c r="J39" s="95"/>
      <c r="K39" s="104">
        <f>0</f>
        <v>0</v>
      </c>
      <c r="L39" s="31"/>
      <c r="M39" s="41"/>
      <c r="S39" s="31"/>
      <c r="T39" s="31"/>
      <c r="U39" s="31"/>
      <c r="V39" s="31"/>
      <c r="W39" s="31"/>
      <c r="X39" s="31"/>
      <c r="Y39" s="31"/>
      <c r="Z39" s="31"/>
      <c r="AA39" s="31"/>
      <c r="AB39" s="31"/>
      <c r="AC39" s="31"/>
      <c r="AD39" s="31"/>
      <c r="AE39" s="31"/>
    </row>
    <row r="40" spans="1:31" s="2" customFormat="1" ht="6.95" customHeight="1">
      <c r="A40" s="31"/>
      <c r="B40" s="32"/>
      <c r="C40" s="31"/>
      <c r="D40" s="31"/>
      <c r="E40" s="31"/>
      <c r="F40" s="31"/>
      <c r="G40" s="31"/>
      <c r="H40" s="31"/>
      <c r="I40" s="95"/>
      <c r="J40" s="95"/>
      <c r="K40" s="31"/>
      <c r="L40" s="31"/>
      <c r="M40" s="41"/>
      <c r="S40" s="31"/>
      <c r="T40" s="31"/>
      <c r="U40" s="31"/>
      <c r="V40" s="31"/>
      <c r="W40" s="31"/>
      <c r="X40" s="31"/>
      <c r="Y40" s="31"/>
      <c r="Z40" s="31"/>
      <c r="AA40" s="31"/>
      <c r="AB40" s="31"/>
      <c r="AC40" s="31"/>
      <c r="AD40" s="31"/>
      <c r="AE40" s="31"/>
    </row>
    <row r="41" spans="1:31" s="2" customFormat="1" ht="25.35" customHeight="1">
      <c r="A41" s="31"/>
      <c r="B41" s="32"/>
      <c r="C41" s="109"/>
      <c r="D41" s="110" t="s">
        <v>46</v>
      </c>
      <c r="E41" s="58"/>
      <c r="F41" s="58"/>
      <c r="G41" s="111" t="s">
        <v>47</v>
      </c>
      <c r="H41" s="112" t="s">
        <v>48</v>
      </c>
      <c r="I41" s="113"/>
      <c r="J41" s="113"/>
      <c r="K41" s="114">
        <f>SUM(K32:K39)</f>
        <v>0</v>
      </c>
      <c r="L41" s="115"/>
      <c r="M41" s="41"/>
      <c r="S41" s="31"/>
      <c r="T41" s="31"/>
      <c r="U41" s="31"/>
      <c r="V41" s="31"/>
      <c r="W41" s="31"/>
      <c r="X41" s="31"/>
      <c r="Y41" s="31"/>
      <c r="Z41" s="31"/>
      <c r="AA41" s="31"/>
      <c r="AB41" s="31"/>
      <c r="AC41" s="31"/>
      <c r="AD41" s="31"/>
      <c r="AE41" s="31"/>
    </row>
    <row r="42" spans="1:31" s="2" customFormat="1" ht="14.45" customHeight="1">
      <c r="A42" s="31"/>
      <c r="B42" s="32"/>
      <c r="C42" s="31"/>
      <c r="D42" s="31"/>
      <c r="E42" s="31"/>
      <c r="F42" s="31"/>
      <c r="G42" s="31"/>
      <c r="H42" s="31"/>
      <c r="I42" s="95"/>
      <c r="J42" s="95"/>
      <c r="K42" s="31"/>
      <c r="L42" s="31"/>
      <c r="M42" s="41"/>
      <c r="S42" s="31"/>
      <c r="T42" s="31"/>
      <c r="U42" s="31"/>
      <c r="V42" s="31"/>
      <c r="W42" s="31"/>
      <c r="X42" s="31"/>
      <c r="Y42" s="31"/>
      <c r="Z42" s="31"/>
      <c r="AA42" s="31"/>
      <c r="AB42" s="31"/>
      <c r="AC42" s="31"/>
      <c r="AD42" s="31"/>
      <c r="AE42" s="31"/>
    </row>
    <row r="43" spans="1:31" s="1" customFormat="1" ht="14.45" customHeight="1">
      <c r="B43" s="20"/>
      <c r="I43" s="92"/>
      <c r="J43" s="92"/>
      <c r="M43" s="20"/>
    </row>
    <row r="44" spans="1:31" s="1" customFormat="1" ht="14.45" customHeight="1">
      <c r="B44" s="20"/>
      <c r="I44" s="92"/>
      <c r="J44" s="92"/>
      <c r="M44" s="20"/>
    </row>
    <row r="45" spans="1:31" s="1" customFormat="1" ht="14.45" customHeight="1">
      <c r="B45" s="20"/>
      <c r="I45" s="92"/>
      <c r="J45" s="92"/>
      <c r="M45" s="20"/>
    </row>
    <row r="46" spans="1:31" s="1" customFormat="1" ht="14.45" customHeight="1">
      <c r="B46" s="20"/>
      <c r="I46" s="92"/>
      <c r="J46" s="92"/>
      <c r="M46" s="20"/>
    </row>
    <row r="47" spans="1:31" s="1" customFormat="1" ht="14.45" customHeight="1">
      <c r="B47" s="20"/>
      <c r="I47" s="92"/>
      <c r="J47" s="92"/>
      <c r="M47" s="20"/>
    </row>
    <row r="48" spans="1:31" s="1" customFormat="1" ht="14.45" customHeight="1">
      <c r="B48" s="20"/>
      <c r="I48" s="92"/>
      <c r="J48" s="92"/>
      <c r="M48" s="20"/>
    </row>
    <row r="49" spans="1:31" s="1" customFormat="1" ht="14.45" customHeight="1">
      <c r="B49" s="20"/>
      <c r="I49" s="92"/>
      <c r="J49" s="92"/>
      <c r="M49" s="20"/>
    </row>
    <row r="50" spans="1:31" s="2" customFormat="1" ht="14.45" customHeight="1">
      <c r="B50" s="41"/>
      <c r="D50" s="42" t="s">
        <v>49</v>
      </c>
      <c r="E50" s="43"/>
      <c r="F50" s="43"/>
      <c r="G50" s="42" t="s">
        <v>50</v>
      </c>
      <c r="H50" s="43"/>
      <c r="I50" s="116"/>
      <c r="J50" s="116"/>
      <c r="K50" s="43"/>
      <c r="L50" s="43"/>
      <c r="M50" s="41"/>
    </row>
    <row r="51" spans="1:31">
      <c r="B51" s="20"/>
      <c r="M51" s="20"/>
    </row>
    <row r="52" spans="1:31">
      <c r="B52" s="20"/>
      <c r="M52" s="20"/>
    </row>
    <row r="53" spans="1:31">
      <c r="B53" s="20"/>
      <c r="M53" s="20"/>
    </row>
    <row r="54" spans="1:31">
      <c r="B54" s="20"/>
      <c r="M54" s="20"/>
    </row>
    <row r="55" spans="1:31">
      <c r="B55" s="20"/>
      <c r="M55" s="20"/>
    </row>
    <row r="56" spans="1:31">
      <c r="B56" s="20"/>
      <c r="M56" s="20"/>
    </row>
    <row r="57" spans="1:31">
      <c r="B57" s="20"/>
      <c r="M57" s="20"/>
    </row>
    <row r="58" spans="1:31">
      <c r="B58" s="20"/>
      <c r="M58" s="20"/>
    </row>
    <row r="59" spans="1:31">
      <c r="B59" s="20"/>
      <c r="M59" s="20"/>
    </row>
    <row r="60" spans="1:31">
      <c r="B60" s="20"/>
      <c r="M60" s="20"/>
    </row>
    <row r="61" spans="1:31" s="2" customFormat="1" ht="12.75">
      <c r="A61" s="31"/>
      <c r="B61" s="32"/>
      <c r="C61" s="31"/>
      <c r="D61" s="44" t="s">
        <v>51</v>
      </c>
      <c r="E61" s="34"/>
      <c r="F61" s="117" t="s">
        <v>52</v>
      </c>
      <c r="G61" s="44" t="s">
        <v>51</v>
      </c>
      <c r="H61" s="34"/>
      <c r="I61" s="118"/>
      <c r="J61" s="119" t="s">
        <v>52</v>
      </c>
      <c r="K61" s="34"/>
      <c r="L61" s="34"/>
      <c r="M61" s="41"/>
      <c r="S61" s="31"/>
      <c r="T61" s="31"/>
      <c r="U61" s="31"/>
      <c r="V61" s="31"/>
      <c r="W61" s="31"/>
      <c r="X61" s="31"/>
      <c r="Y61" s="31"/>
      <c r="Z61" s="31"/>
      <c r="AA61" s="31"/>
      <c r="AB61" s="31"/>
      <c r="AC61" s="31"/>
      <c r="AD61" s="31"/>
      <c r="AE61" s="31"/>
    </row>
    <row r="62" spans="1:31">
      <c r="B62" s="20"/>
      <c r="M62" s="20"/>
    </row>
    <row r="63" spans="1:31">
      <c r="B63" s="20"/>
      <c r="M63" s="20"/>
    </row>
    <row r="64" spans="1:31">
      <c r="B64" s="20"/>
      <c r="M64" s="20"/>
    </row>
    <row r="65" spans="1:31" s="2" customFormat="1" ht="12.75">
      <c r="A65" s="31"/>
      <c r="B65" s="32"/>
      <c r="C65" s="31"/>
      <c r="D65" s="42" t="s">
        <v>53</v>
      </c>
      <c r="E65" s="45"/>
      <c r="F65" s="45"/>
      <c r="G65" s="42" t="s">
        <v>54</v>
      </c>
      <c r="H65" s="45"/>
      <c r="I65" s="120"/>
      <c r="J65" s="120"/>
      <c r="K65" s="45"/>
      <c r="L65" s="45"/>
      <c r="M65" s="41"/>
      <c r="S65" s="31"/>
      <c r="T65" s="31"/>
      <c r="U65" s="31"/>
      <c r="V65" s="31"/>
      <c r="W65" s="31"/>
      <c r="X65" s="31"/>
      <c r="Y65" s="31"/>
      <c r="Z65" s="31"/>
      <c r="AA65" s="31"/>
      <c r="AB65" s="31"/>
      <c r="AC65" s="31"/>
      <c r="AD65" s="31"/>
      <c r="AE65" s="31"/>
    </row>
    <row r="66" spans="1:31">
      <c r="B66" s="20"/>
      <c r="M66" s="20"/>
    </row>
    <row r="67" spans="1:31">
      <c r="B67" s="20"/>
      <c r="M67" s="20"/>
    </row>
    <row r="68" spans="1:31">
      <c r="B68" s="20"/>
      <c r="M68" s="20"/>
    </row>
    <row r="69" spans="1:31">
      <c r="B69" s="20"/>
      <c r="M69" s="20"/>
    </row>
    <row r="70" spans="1:31">
      <c r="B70" s="20"/>
      <c r="M70" s="20"/>
    </row>
    <row r="71" spans="1:31">
      <c r="B71" s="20"/>
      <c r="M71" s="20"/>
    </row>
    <row r="72" spans="1:31">
      <c r="B72" s="20"/>
      <c r="M72" s="20"/>
    </row>
    <row r="73" spans="1:31">
      <c r="B73" s="20"/>
      <c r="M73" s="20"/>
    </row>
    <row r="74" spans="1:31">
      <c r="B74" s="20"/>
      <c r="M74" s="20"/>
    </row>
    <row r="75" spans="1:31">
      <c r="B75" s="20"/>
      <c r="M75" s="20"/>
    </row>
    <row r="76" spans="1:31" s="2" customFormat="1" ht="12.75">
      <c r="A76" s="31"/>
      <c r="B76" s="32"/>
      <c r="C76" s="31"/>
      <c r="D76" s="44" t="s">
        <v>51</v>
      </c>
      <c r="E76" s="34"/>
      <c r="F76" s="117" t="s">
        <v>52</v>
      </c>
      <c r="G76" s="44" t="s">
        <v>51</v>
      </c>
      <c r="H76" s="34"/>
      <c r="I76" s="118"/>
      <c r="J76" s="119" t="s">
        <v>52</v>
      </c>
      <c r="K76" s="34"/>
      <c r="L76" s="34"/>
      <c r="M76" s="41"/>
      <c r="S76" s="31"/>
      <c r="T76" s="31"/>
      <c r="U76" s="31"/>
      <c r="V76" s="31"/>
      <c r="W76" s="31"/>
      <c r="X76" s="31"/>
      <c r="Y76" s="31"/>
      <c r="Z76" s="31"/>
      <c r="AA76" s="31"/>
      <c r="AB76" s="31"/>
      <c r="AC76" s="31"/>
      <c r="AD76" s="31"/>
      <c r="AE76" s="31"/>
    </row>
    <row r="77" spans="1:31" s="2" customFormat="1" ht="14.45" customHeight="1">
      <c r="A77" s="31"/>
      <c r="B77" s="46"/>
      <c r="C77" s="47"/>
      <c r="D77" s="47"/>
      <c r="E77" s="47"/>
      <c r="F77" s="47"/>
      <c r="G77" s="47"/>
      <c r="H77" s="47"/>
      <c r="I77" s="121"/>
      <c r="J77" s="121"/>
      <c r="K77" s="47"/>
      <c r="L77" s="47"/>
      <c r="M77" s="41"/>
      <c r="S77" s="31"/>
      <c r="T77" s="31"/>
      <c r="U77" s="31"/>
      <c r="V77" s="31"/>
      <c r="W77" s="31"/>
      <c r="X77" s="31"/>
      <c r="Y77" s="31"/>
      <c r="Z77" s="31"/>
      <c r="AA77" s="31"/>
      <c r="AB77" s="31"/>
      <c r="AC77" s="31"/>
      <c r="AD77" s="31"/>
      <c r="AE77" s="31"/>
    </row>
    <row r="81" spans="1:47" s="2" customFormat="1" ht="6.95" customHeight="1">
      <c r="A81" s="31"/>
      <c r="B81" s="48"/>
      <c r="C81" s="49"/>
      <c r="D81" s="49"/>
      <c r="E81" s="49"/>
      <c r="F81" s="49"/>
      <c r="G81" s="49"/>
      <c r="H81" s="49"/>
      <c r="I81" s="122"/>
      <c r="J81" s="122"/>
      <c r="K81" s="49"/>
      <c r="L81" s="49"/>
      <c r="M81" s="41"/>
      <c r="S81" s="31"/>
      <c r="T81" s="31"/>
      <c r="U81" s="31"/>
      <c r="V81" s="31"/>
      <c r="W81" s="31"/>
      <c r="X81" s="31"/>
      <c r="Y81" s="31"/>
      <c r="Z81" s="31"/>
      <c r="AA81" s="31"/>
      <c r="AB81" s="31"/>
      <c r="AC81" s="31"/>
      <c r="AD81" s="31"/>
      <c r="AE81" s="31"/>
    </row>
    <row r="82" spans="1:47" s="2" customFormat="1" ht="24.95" customHeight="1">
      <c r="A82" s="31"/>
      <c r="B82" s="32"/>
      <c r="C82" s="21" t="s">
        <v>106</v>
      </c>
      <c r="D82" s="31"/>
      <c r="E82" s="31"/>
      <c r="F82" s="31"/>
      <c r="G82" s="31"/>
      <c r="H82" s="31"/>
      <c r="I82" s="95"/>
      <c r="J82" s="95"/>
      <c r="K82" s="31"/>
      <c r="L82" s="31"/>
      <c r="M82" s="41"/>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95"/>
      <c r="J83" s="95"/>
      <c r="K83" s="31"/>
      <c r="L83" s="31"/>
      <c r="M83" s="41"/>
      <c r="S83" s="31"/>
      <c r="T83" s="31"/>
      <c r="U83" s="31"/>
      <c r="V83" s="31"/>
      <c r="W83" s="31"/>
      <c r="X83" s="31"/>
      <c r="Y83" s="31"/>
      <c r="Z83" s="31"/>
      <c r="AA83" s="31"/>
      <c r="AB83" s="31"/>
      <c r="AC83" s="31"/>
      <c r="AD83" s="31"/>
      <c r="AE83" s="31"/>
    </row>
    <row r="84" spans="1:47" s="2" customFormat="1" ht="12" customHeight="1">
      <c r="A84" s="31"/>
      <c r="B84" s="32"/>
      <c r="C84" s="27" t="s">
        <v>17</v>
      </c>
      <c r="D84" s="31"/>
      <c r="E84" s="31"/>
      <c r="F84" s="31"/>
      <c r="G84" s="31"/>
      <c r="H84" s="31"/>
      <c r="I84" s="95"/>
      <c r="J84" s="95"/>
      <c r="K84" s="31"/>
      <c r="L84" s="31"/>
      <c r="M84" s="41"/>
      <c r="S84" s="31"/>
      <c r="T84" s="31"/>
      <c r="U84" s="31"/>
      <c r="V84" s="31"/>
      <c r="W84" s="31"/>
      <c r="X84" s="31"/>
      <c r="Y84" s="31"/>
      <c r="Z84" s="31"/>
      <c r="AA84" s="31"/>
      <c r="AB84" s="31"/>
      <c r="AC84" s="31"/>
      <c r="AD84" s="31"/>
      <c r="AE84" s="31"/>
    </row>
    <row r="85" spans="1:47" s="2" customFormat="1" ht="25.5" customHeight="1">
      <c r="A85" s="31"/>
      <c r="B85" s="32"/>
      <c r="C85" s="31"/>
      <c r="D85" s="31"/>
      <c r="E85" s="257" t="str">
        <f>E7</f>
        <v>Stavební úpravy a přístavba výtahu, ZŠ Smetanova č.p. 460 Lanškroun  - II Etapa</v>
      </c>
      <c r="F85" s="258"/>
      <c r="G85" s="258"/>
      <c r="H85" s="258"/>
      <c r="I85" s="95"/>
      <c r="J85" s="95"/>
      <c r="K85" s="31"/>
      <c r="L85" s="31"/>
      <c r="M85" s="41"/>
      <c r="S85" s="31"/>
      <c r="T85" s="31"/>
      <c r="U85" s="31"/>
      <c r="V85" s="31"/>
      <c r="W85" s="31"/>
      <c r="X85" s="31"/>
      <c r="Y85" s="31"/>
      <c r="Z85" s="31"/>
      <c r="AA85" s="31"/>
      <c r="AB85" s="31"/>
      <c r="AC85" s="31"/>
      <c r="AD85" s="31"/>
      <c r="AE85" s="31"/>
    </row>
    <row r="86" spans="1:47" s="2" customFormat="1" ht="12" customHeight="1">
      <c r="A86" s="31"/>
      <c r="B86" s="32"/>
      <c r="C86" s="27" t="s">
        <v>102</v>
      </c>
      <c r="D86" s="31"/>
      <c r="E86" s="31"/>
      <c r="F86" s="31"/>
      <c r="G86" s="31"/>
      <c r="H86" s="31"/>
      <c r="I86" s="95"/>
      <c r="J86" s="95"/>
      <c r="K86" s="31"/>
      <c r="L86" s="31"/>
      <c r="M86" s="41"/>
      <c r="S86" s="31"/>
      <c r="T86" s="31"/>
      <c r="U86" s="31"/>
      <c r="V86" s="31"/>
      <c r="W86" s="31"/>
      <c r="X86" s="31"/>
      <c r="Y86" s="31"/>
      <c r="Z86" s="31"/>
      <c r="AA86" s="31"/>
      <c r="AB86" s="31"/>
      <c r="AC86" s="31"/>
      <c r="AD86" s="31"/>
      <c r="AE86" s="31"/>
    </row>
    <row r="87" spans="1:47" s="2" customFormat="1" ht="16.5" customHeight="1">
      <c r="A87" s="31"/>
      <c r="B87" s="32"/>
      <c r="C87" s="31"/>
      <c r="D87" s="31"/>
      <c r="E87" s="241" t="str">
        <f>E9</f>
        <v>02b - Slaboproud - montáž</v>
      </c>
      <c r="F87" s="256"/>
      <c r="G87" s="256"/>
      <c r="H87" s="256"/>
      <c r="I87" s="95"/>
      <c r="J87" s="95"/>
      <c r="K87" s="31"/>
      <c r="L87" s="31"/>
      <c r="M87" s="41"/>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95"/>
      <c r="J88" s="95"/>
      <c r="K88" s="31"/>
      <c r="L88" s="31"/>
      <c r="M88" s="41"/>
      <c r="S88" s="31"/>
      <c r="T88" s="31"/>
      <c r="U88" s="31"/>
      <c r="V88" s="31"/>
      <c r="W88" s="31"/>
      <c r="X88" s="31"/>
      <c r="Y88" s="31"/>
      <c r="Z88" s="31"/>
      <c r="AA88" s="31"/>
      <c r="AB88" s="31"/>
      <c r="AC88" s="31"/>
      <c r="AD88" s="31"/>
      <c r="AE88" s="31"/>
    </row>
    <row r="89" spans="1:47" s="2" customFormat="1" ht="12" customHeight="1">
      <c r="A89" s="31"/>
      <c r="B89" s="32"/>
      <c r="C89" s="27" t="s">
        <v>21</v>
      </c>
      <c r="D89" s="31"/>
      <c r="E89" s="31"/>
      <c r="F89" s="25" t="str">
        <f>F12</f>
        <v>Lanškroun</v>
      </c>
      <c r="G89" s="31"/>
      <c r="H89" s="31"/>
      <c r="I89" s="96" t="s">
        <v>23</v>
      </c>
      <c r="J89" s="98" t="str">
        <f>IF(J12="","",J12)</f>
        <v>31. 7. 2019</v>
      </c>
      <c r="K89" s="31"/>
      <c r="L89" s="31"/>
      <c r="M89" s="41"/>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95"/>
      <c r="J90" s="95"/>
      <c r="K90" s="31"/>
      <c r="L90" s="31"/>
      <c r="M90" s="41"/>
      <c r="S90" s="31"/>
      <c r="T90" s="31"/>
      <c r="U90" s="31"/>
      <c r="V90" s="31"/>
      <c r="W90" s="31"/>
      <c r="X90" s="31"/>
      <c r="Y90" s="31"/>
      <c r="Z90" s="31"/>
      <c r="AA90" s="31"/>
      <c r="AB90" s="31"/>
      <c r="AC90" s="31"/>
      <c r="AD90" s="31"/>
      <c r="AE90" s="31"/>
    </row>
    <row r="91" spans="1:47" s="2" customFormat="1" ht="15.2" customHeight="1">
      <c r="A91" s="31"/>
      <c r="B91" s="32"/>
      <c r="C91" s="27" t="s">
        <v>25</v>
      </c>
      <c r="D91" s="31"/>
      <c r="E91" s="31"/>
      <c r="F91" s="25" t="str">
        <f>E15</f>
        <v>Město Lanškroun</v>
      </c>
      <c r="G91" s="31"/>
      <c r="H91" s="31"/>
      <c r="I91" s="96" t="s">
        <v>31</v>
      </c>
      <c r="J91" s="123" t="str">
        <f>E21</f>
        <v>Petr Kovář</v>
      </c>
      <c r="K91" s="31"/>
      <c r="L91" s="31"/>
      <c r="M91" s="41"/>
      <c r="S91" s="31"/>
      <c r="T91" s="31"/>
      <c r="U91" s="31"/>
      <c r="V91" s="31"/>
      <c r="W91" s="31"/>
      <c r="X91" s="31"/>
      <c r="Y91" s="31"/>
      <c r="Z91" s="31"/>
      <c r="AA91" s="31"/>
      <c r="AB91" s="31"/>
      <c r="AC91" s="31"/>
      <c r="AD91" s="31"/>
      <c r="AE91" s="31"/>
    </row>
    <row r="92" spans="1:47" s="2" customFormat="1" ht="15.2" customHeight="1">
      <c r="A92" s="31"/>
      <c r="B92" s="32"/>
      <c r="C92" s="27" t="s">
        <v>29</v>
      </c>
      <c r="D92" s="31"/>
      <c r="E92" s="31"/>
      <c r="F92" s="25" t="str">
        <f>IF(E18="","",E18)</f>
        <v>Vyplň údaj</v>
      </c>
      <c r="G92" s="31"/>
      <c r="H92" s="31"/>
      <c r="I92" s="96" t="s">
        <v>33</v>
      </c>
      <c r="J92" s="123" t="str">
        <f>E24</f>
        <v>Petr Kovář</v>
      </c>
      <c r="K92" s="31"/>
      <c r="L92" s="31"/>
      <c r="M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95"/>
      <c r="J93" s="95"/>
      <c r="K93" s="31"/>
      <c r="L93" s="31"/>
      <c r="M93" s="41"/>
      <c r="S93" s="31"/>
      <c r="T93" s="31"/>
      <c r="U93" s="31"/>
      <c r="V93" s="31"/>
      <c r="W93" s="31"/>
      <c r="X93" s="31"/>
      <c r="Y93" s="31"/>
      <c r="Z93" s="31"/>
      <c r="AA93" s="31"/>
      <c r="AB93" s="31"/>
      <c r="AC93" s="31"/>
      <c r="AD93" s="31"/>
      <c r="AE93" s="31"/>
    </row>
    <row r="94" spans="1:47" s="2" customFormat="1" ht="29.25" customHeight="1">
      <c r="A94" s="31"/>
      <c r="B94" s="32"/>
      <c r="C94" s="124" t="s">
        <v>107</v>
      </c>
      <c r="D94" s="109"/>
      <c r="E94" s="109"/>
      <c r="F94" s="109"/>
      <c r="G94" s="109"/>
      <c r="H94" s="109"/>
      <c r="I94" s="125" t="s">
        <v>108</v>
      </c>
      <c r="J94" s="125" t="s">
        <v>109</v>
      </c>
      <c r="K94" s="126" t="s">
        <v>110</v>
      </c>
      <c r="L94" s="109"/>
      <c r="M94" s="41"/>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95"/>
      <c r="J95" s="95"/>
      <c r="K95" s="31"/>
      <c r="L95" s="31"/>
      <c r="M95" s="41"/>
      <c r="S95" s="31"/>
      <c r="T95" s="31"/>
      <c r="U95" s="31"/>
      <c r="V95" s="31"/>
      <c r="W95" s="31"/>
      <c r="X95" s="31"/>
      <c r="Y95" s="31"/>
      <c r="Z95" s="31"/>
      <c r="AA95" s="31"/>
      <c r="AB95" s="31"/>
      <c r="AC95" s="31"/>
      <c r="AD95" s="31"/>
      <c r="AE95" s="31"/>
    </row>
    <row r="96" spans="1:47" s="2" customFormat="1" ht="22.9" customHeight="1">
      <c r="A96" s="31"/>
      <c r="B96" s="32"/>
      <c r="C96" s="127" t="s">
        <v>111</v>
      </c>
      <c r="D96" s="31"/>
      <c r="E96" s="31"/>
      <c r="F96" s="31"/>
      <c r="G96" s="31"/>
      <c r="H96" s="31"/>
      <c r="I96" s="128">
        <f>Q122</f>
        <v>0</v>
      </c>
      <c r="J96" s="128">
        <f>R122</f>
        <v>0</v>
      </c>
      <c r="K96" s="69">
        <f>K122</f>
        <v>0</v>
      </c>
      <c r="L96" s="31"/>
      <c r="M96" s="41"/>
      <c r="S96" s="31"/>
      <c r="T96" s="31"/>
      <c r="U96" s="31"/>
      <c r="V96" s="31"/>
      <c r="W96" s="31"/>
      <c r="X96" s="31"/>
      <c r="Y96" s="31"/>
      <c r="Z96" s="31"/>
      <c r="AA96" s="31"/>
      <c r="AB96" s="31"/>
      <c r="AC96" s="31"/>
      <c r="AD96" s="31"/>
      <c r="AE96" s="31"/>
      <c r="AU96" s="17" t="s">
        <v>112</v>
      </c>
    </row>
    <row r="97" spans="1:31" s="9" customFormat="1" ht="24.95" customHeight="1">
      <c r="B97" s="129"/>
      <c r="D97" s="130" t="s">
        <v>508</v>
      </c>
      <c r="E97" s="131"/>
      <c r="F97" s="131"/>
      <c r="G97" s="131"/>
      <c r="H97" s="131"/>
      <c r="I97" s="132">
        <f>Q123</f>
        <v>0</v>
      </c>
      <c r="J97" s="132">
        <f>R123</f>
        <v>0</v>
      </c>
      <c r="K97" s="133">
        <f>K123</f>
        <v>0</v>
      </c>
      <c r="M97" s="129"/>
    </row>
    <row r="98" spans="1:31" s="9" customFormat="1" ht="24.95" customHeight="1">
      <c r="B98" s="129"/>
      <c r="D98" s="130" t="s">
        <v>509</v>
      </c>
      <c r="E98" s="131"/>
      <c r="F98" s="131"/>
      <c r="G98" s="131"/>
      <c r="H98" s="131"/>
      <c r="I98" s="132">
        <f>Q139</f>
        <v>0</v>
      </c>
      <c r="J98" s="132">
        <f>R139</f>
        <v>0</v>
      </c>
      <c r="K98" s="133">
        <f>K139</f>
        <v>0</v>
      </c>
      <c r="M98" s="129"/>
    </row>
    <row r="99" spans="1:31" s="9" customFormat="1" ht="24.95" customHeight="1">
      <c r="B99" s="129"/>
      <c r="D99" s="130" t="s">
        <v>510</v>
      </c>
      <c r="E99" s="131"/>
      <c r="F99" s="131"/>
      <c r="G99" s="131"/>
      <c r="H99" s="131"/>
      <c r="I99" s="132">
        <f>Q150</f>
        <v>0</v>
      </c>
      <c r="J99" s="132">
        <f>R150</f>
        <v>0</v>
      </c>
      <c r="K99" s="133">
        <f>K150</f>
        <v>0</v>
      </c>
      <c r="M99" s="129"/>
    </row>
    <row r="100" spans="1:31" s="9" customFormat="1" ht="24.95" customHeight="1">
      <c r="B100" s="129"/>
      <c r="D100" s="130" t="s">
        <v>511</v>
      </c>
      <c r="E100" s="131"/>
      <c r="F100" s="131"/>
      <c r="G100" s="131"/>
      <c r="H100" s="131"/>
      <c r="I100" s="132">
        <f>Q161</f>
        <v>0</v>
      </c>
      <c r="J100" s="132">
        <f>R161</f>
        <v>0</v>
      </c>
      <c r="K100" s="133">
        <f>K161</f>
        <v>0</v>
      </c>
      <c r="M100" s="129"/>
    </row>
    <row r="101" spans="1:31" s="9" customFormat="1" ht="24.95" customHeight="1">
      <c r="B101" s="129"/>
      <c r="D101" s="130" t="s">
        <v>512</v>
      </c>
      <c r="E101" s="131"/>
      <c r="F101" s="131"/>
      <c r="G101" s="131"/>
      <c r="H101" s="131"/>
      <c r="I101" s="132">
        <f>Q187</f>
        <v>0</v>
      </c>
      <c r="J101" s="132">
        <f>R187</f>
        <v>0</v>
      </c>
      <c r="K101" s="133">
        <f>K187</f>
        <v>0</v>
      </c>
      <c r="M101" s="129"/>
    </row>
    <row r="102" spans="1:31" s="9" customFormat="1" ht="24.95" customHeight="1">
      <c r="B102" s="129"/>
      <c r="D102" s="130" t="s">
        <v>117</v>
      </c>
      <c r="E102" s="131"/>
      <c r="F102" s="131"/>
      <c r="G102" s="131"/>
      <c r="H102" s="131"/>
      <c r="I102" s="132">
        <f>Q203</f>
        <v>0</v>
      </c>
      <c r="J102" s="132">
        <f>R203</f>
        <v>0</v>
      </c>
      <c r="K102" s="133">
        <f>K203</f>
        <v>0</v>
      </c>
      <c r="M102" s="129"/>
    </row>
    <row r="103" spans="1:31" s="2" customFormat="1" ht="21.75" customHeight="1">
      <c r="A103" s="31"/>
      <c r="B103" s="32"/>
      <c r="C103" s="31"/>
      <c r="D103" s="31"/>
      <c r="E103" s="31"/>
      <c r="F103" s="31"/>
      <c r="G103" s="31"/>
      <c r="H103" s="31"/>
      <c r="I103" s="95"/>
      <c r="J103" s="95"/>
      <c r="K103" s="31"/>
      <c r="L103" s="31"/>
      <c r="M103" s="41"/>
      <c r="S103" s="31"/>
      <c r="T103" s="31"/>
      <c r="U103" s="31"/>
      <c r="V103" s="31"/>
      <c r="W103" s="31"/>
      <c r="X103" s="31"/>
      <c r="Y103" s="31"/>
      <c r="Z103" s="31"/>
      <c r="AA103" s="31"/>
      <c r="AB103" s="31"/>
      <c r="AC103" s="31"/>
      <c r="AD103" s="31"/>
      <c r="AE103" s="31"/>
    </row>
    <row r="104" spans="1:31" s="2" customFormat="1" ht="6.95" customHeight="1">
      <c r="A104" s="31"/>
      <c r="B104" s="46"/>
      <c r="C104" s="47"/>
      <c r="D104" s="47"/>
      <c r="E104" s="47"/>
      <c r="F104" s="47"/>
      <c r="G104" s="47"/>
      <c r="H104" s="47"/>
      <c r="I104" s="121"/>
      <c r="J104" s="121"/>
      <c r="K104" s="47"/>
      <c r="L104" s="47"/>
      <c r="M104" s="41"/>
      <c r="S104" s="31"/>
      <c r="T104" s="31"/>
      <c r="U104" s="31"/>
      <c r="V104" s="31"/>
      <c r="W104" s="31"/>
      <c r="X104" s="31"/>
      <c r="Y104" s="31"/>
      <c r="Z104" s="31"/>
      <c r="AA104" s="31"/>
      <c r="AB104" s="31"/>
      <c r="AC104" s="31"/>
      <c r="AD104" s="31"/>
      <c r="AE104" s="31"/>
    </row>
    <row r="108" spans="1:31" s="2" customFormat="1" ht="6.95" customHeight="1">
      <c r="A108" s="31"/>
      <c r="B108" s="48"/>
      <c r="C108" s="49"/>
      <c r="D108" s="49"/>
      <c r="E108" s="49"/>
      <c r="F108" s="49"/>
      <c r="G108" s="49"/>
      <c r="H108" s="49"/>
      <c r="I108" s="122"/>
      <c r="J108" s="122"/>
      <c r="K108" s="49"/>
      <c r="L108" s="49"/>
      <c r="M108" s="41"/>
      <c r="S108" s="31"/>
      <c r="T108" s="31"/>
      <c r="U108" s="31"/>
      <c r="V108" s="31"/>
      <c r="W108" s="31"/>
      <c r="X108" s="31"/>
      <c r="Y108" s="31"/>
      <c r="Z108" s="31"/>
      <c r="AA108" s="31"/>
      <c r="AB108" s="31"/>
      <c r="AC108" s="31"/>
      <c r="AD108" s="31"/>
      <c r="AE108" s="31"/>
    </row>
    <row r="109" spans="1:31" s="2" customFormat="1" ht="24.95" customHeight="1">
      <c r="A109" s="31"/>
      <c r="B109" s="32"/>
      <c r="C109" s="21" t="s">
        <v>118</v>
      </c>
      <c r="D109" s="31"/>
      <c r="E109" s="31"/>
      <c r="F109" s="31"/>
      <c r="G109" s="31"/>
      <c r="H109" s="31"/>
      <c r="I109" s="95"/>
      <c r="J109" s="95"/>
      <c r="K109" s="31"/>
      <c r="L109" s="31"/>
      <c r="M109" s="41"/>
      <c r="S109" s="31"/>
      <c r="T109" s="31"/>
      <c r="U109" s="31"/>
      <c r="V109" s="31"/>
      <c r="W109" s="31"/>
      <c r="X109" s="31"/>
      <c r="Y109" s="31"/>
      <c r="Z109" s="31"/>
      <c r="AA109" s="31"/>
      <c r="AB109" s="31"/>
      <c r="AC109" s="31"/>
      <c r="AD109" s="31"/>
      <c r="AE109" s="31"/>
    </row>
    <row r="110" spans="1:31" s="2" customFormat="1" ht="6.95" customHeight="1">
      <c r="A110" s="31"/>
      <c r="B110" s="32"/>
      <c r="C110" s="31"/>
      <c r="D110" s="31"/>
      <c r="E110" s="31"/>
      <c r="F110" s="31"/>
      <c r="G110" s="31"/>
      <c r="H110" s="31"/>
      <c r="I110" s="95"/>
      <c r="J110" s="95"/>
      <c r="K110" s="31"/>
      <c r="L110" s="31"/>
      <c r="M110" s="41"/>
      <c r="S110" s="31"/>
      <c r="T110" s="31"/>
      <c r="U110" s="31"/>
      <c r="V110" s="31"/>
      <c r="W110" s="31"/>
      <c r="X110" s="31"/>
      <c r="Y110" s="31"/>
      <c r="Z110" s="31"/>
      <c r="AA110" s="31"/>
      <c r="AB110" s="31"/>
      <c r="AC110" s="31"/>
      <c r="AD110" s="31"/>
      <c r="AE110" s="31"/>
    </row>
    <row r="111" spans="1:31" s="2" customFormat="1" ht="12" customHeight="1">
      <c r="A111" s="31"/>
      <c r="B111" s="32"/>
      <c r="C111" s="27" t="s">
        <v>17</v>
      </c>
      <c r="D111" s="31"/>
      <c r="E111" s="31"/>
      <c r="F111" s="31"/>
      <c r="G111" s="31"/>
      <c r="H111" s="31"/>
      <c r="I111" s="95"/>
      <c r="J111" s="95"/>
      <c r="K111" s="31"/>
      <c r="L111" s="31"/>
      <c r="M111" s="41"/>
      <c r="S111" s="31"/>
      <c r="T111" s="31"/>
      <c r="U111" s="31"/>
      <c r="V111" s="31"/>
      <c r="W111" s="31"/>
      <c r="X111" s="31"/>
      <c r="Y111" s="31"/>
      <c r="Z111" s="31"/>
      <c r="AA111" s="31"/>
      <c r="AB111" s="31"/>
      <c r="AC111" s="31"/>
      <c r="AD111" s="31"/>
      <c r="AE111" s="31"/>
    </row>
    <row r="112" spans="1:31" s="2" customFormat="1" ht="25.5" customHeight="1">
      <c r="A112" s="31"/>
      <c r="B112" s="32"/>
      <c r="C112" s="31"/>
      <c r="D112" s="31"/>
      <c r="E112" s="257" t="str">
        <f>E7</f>
        <v>Stavební úpravy a přístavba výtahu, ZŠ Smetanova č.p. 460 Lanškroun  - II Etapa</v>
      </c>
      <c r="F112" s="258"/>
      <c r="G112" s="258"/>
      <c r="H112" s="258"/>
      <c r="I112" s="95"/>
      <c r="J112" s="95"/>
      <c r="K112" s="31"/>
      <c r="L112" s="31"/>
      <c r="M112" s="41"/>
      <c r="S112" s="31"/>
      <c r="T112" s="31"/>
      <c r="U112" s="31"/>
      <c r="V112" s="31"/>
      <c r="W112" s="31"/>
      <c r="X112" s="31"/>
      <c r="Y112" s="31"/>
      <c r="Z112" s="31"/>
      <c r="AA112" s="31"/>
      <c r="AB112" s="31"/>
      <c r="AC112" s="31"/>
      <c r="AD112" s="31"/>
      <c r="AE112" s="31"/>
    </row>
    <row r="113" spans="1:65" s="2" customFormat="1" ht="12" customHeight="1">
      <c r="A113" s="31"/>
      <c r="B113" s="32"/>
      <c r="C113" s="27" t="s">
        <v>102</v>
      </c>
      <c r="D113" s="31"/>
      <c r="E113" s="31"/>
      <c r="F113" s="31"/>
      <c r="G113" s="31"/>
      <c r="H113" s="31"/>
      <c r="I113" s="95"/>
      <c r="J113" s="95"/>
      <c r="K113" s="31"/>
      <c r="L113" s="31"/>
      <c r="M113" s="41"/>
      <c r="S113" s="31"/>
      <c r="T113" s="31"/>
      <c r="U113" s="31"/>
      <c r="V113" s="31"/>
      <c r="W113" s="31"/>
      <c r="X113" s="31"/>
      <c r="Y113" s="31"/>
      <c r="Z113" s="31"/>
      <c r="AA113" s="31"/>
      <c r="AB113" s="31"/>
      <c r="AC113" s="31"/>
      <c r="AD113" s="31"/>
      <c r="AE113" s="31"/>
    </row>
    <row r="114" spans="1:65" s="2" customFormat="1" ht="16.5" customHeight="1">
      <c r="A114" s="31"/>
      <c r="B114" s="32"/>
      <c r="C114" s="31"/>
      <c r="D114" s="31"/>
      <c r="E114" s="241" t="str">
        <f>E9</f>
        <v>02b - Slaboproud - montáž</v>
      </c>
      <c r="F114" s="256"/>
      <c r="G114" s="256"/>
      <c r="H114" s="256"/>
      <c r="I114" s="95"/>
      <c r="J114" s="95"/>
      <c r="K114" s="31"/>
      <c r="L114" s="31"/>
      <c r="M114" s="41"/>
      <c r="S114" s="31"/>
      <c r="T114" s="31"/>
      <c r="U114" s="31"/>
      <c r="V114" s="31"/>
      <c r="W114" s="31"/>
      <c r="X114" s="31"/>
      <c r="Y114" s="31"/>
      <c r="Z114" s="31"/>
      <c r="AA114" s="31"/>
      <c r="AB114" s="31"/>
      <c r="AC114" s="31"/>
      <c r="AD114" s="31"/>
      <c r="AE114" s="31"/>
    </row>
    <row r="115" spans="1:65" s="2" customFormat="1" ht="6.95" customHeight="1">
      <c r="A115" s="31"/>
      <c r="B115" s="32"/>
      <c r="C115" s="31"/>
      <c r="D115" s="31"/>
      <c r="E115" s="31"/>
      <c r="F115" s="31"/>
      <c r="G115" s="31"/>
      <c r="H115" s="31"/>
      <c r="I115" s="95"/>
      <c r="J115" s="95"/>
      <c r="K115" s="31"/>
      <c r="L115" s="31"/>
      <c r="M115" s="41"/>
      <c r="S115" s="31"/>
      <c r="T115" s="31"/>
      <c r="U115" s="31"/>
      <c r="V115" s="31"/>
      <c r="W115" s="31"/>
      <c r="X115" s="31"/>
      <c r="Y115" s="31"/>
      <c r="Z115" s="31"/>
      <c r="AA115" s="31"/>
      <c r="AB115" s="31"/>
      <c r="AC115" s="31"/>
      <c r="AD115" s="31"/>
      <c r="AE115" s="31"/>
    </row>
    <row r="116" spans="1:65" s="2" customFormat="1" ht="12" customHeight="1">
      <c r="A116" s="31"/>
      <c r="B116" s="32"/>
      <c r="C116" s="27" t="s">
        <v>21</v>
      </c>
      <c r="D116" s="31"/>
      <c r="E116" s="31"/>
      <c r="F116" s="25" t="str">
        <f>F12</f>
        <v>Lanškroun</v>
      </c>
      <c r="G116" s="31"/>
      <c r="H116" s="31"/>
      <c r="I116" s="96" t="s">
        <v>23</v>
      </c>
      <c r="J116" s="98" t="str">
        <f>IF(J12="","",J12)</f>
        <v>31. 7. 2019</v>
      </c>
      <c r="K116" s="31"/>
      <c r="L116" s="31"/>
      <c r="M116" s="41"/>
      <c r="S116" s="31"/>
      <c r="T116" s="31"/>
      <c r="U116" s="31"/>
      <c r="V116" s="31"/>
      <c r="W116" s="31"/>
      <c r="X116" s="31"/>
      <c r="Y116" s="31"/>
      <c r="Z116" s="31"/>
      <c r="AA116" s="31"/>
      <c r="AB116" s="31"/>
      <c r="AC116" s="31"/>
      <c r="AD116" s="31"/>
      <c r="AE116" s="31"/>
    </row>
    <row r="117" spans="1:65" s="2" customFormat="1" ht="6.95" customHeight="1">
      <c r="A117" s="31"/>
      <c r="B117" s="32"/>
      <c r="C117" s="31"/>
      <c r="D117" s="31"/>
      <c r="E117" s="31"/>
      <c r="F117" s="31"/>
      <c r="G117" s="31"/>
      <c r="H117" s="31"/>
      <c r="I117" s="95"/>
      <c r="J117" s="95"/>
      <c r="K117" s="31"/>
      <c r="L117" s="31"/>
      <c r="M117" s="41"/>
      <c r="S117" s="31"/>
      <c r="T117" s="31"/>
      <c r="U117" s="31"/>
      <c r="V117" s="31"/>
      <c r="W117" s="31"/>
      <c r="X117" s="31"/>
      <c r="Y117" s="31"/>
      <c r="Z117" s="31"/>
      <c r="AA117" s="31"/>
      <c r="AB117" s="31"/>
      <c r="AC117" s="31"/>
      <c r="AD117" s="31"/>
      <c r="AE117" s="31"/>
    </row>
    <row r="118" spans="1:65" s="2" customFormat="1" ht="15.2" customHeight="1">
      <c r="A118" s="31"/>
      <c r="B118" s="32"/>
      <c r="C118" s="27" t="s">
        <v>25</v>
      </c>
      <c r="D118" s="31"/>
      <c r="E118" s="31"/>
      <c r="F118" s="25" t="str">
        <f>E15</f>
        <v>Město Lanškroun</v>
      </c>
      <c r="G118" s="31"/>
      <c r="H118" s="31"/>
      <c r="I118" s="96" t="s">
        <v>31</v>
      </c>
      <c r="J118" s="123" t="str">
        <f>E21</f>
        <v>Petr Kovář</v>
      </c>
      <c r="K118" s="31"/>
      <c r="L118" s="31"/>
      <c r="M118" s="41"/>
      <c r="S118" s="31"/>
      <c r="T118" s="31"/>
      <c r="U118" s="31"/>
      <c r="V118" s="31"/>
      <c r="W118" s="31"/>
      <c r="X118" s="31"/>
      <c r="Y118" s="31"/>
      <c r="Z118" s="31"/>
      <c r="AA118" s="31"/>
      <c r="AB118" s="31"/>
      <c r="AC118" s="31"/>
      <c r="AD118" s="31"/>
      <c r="AE118" s="31"/>
    </row>
    <row r="119" spans="1:65" s="2" customFormat="1" ht="15.2" customHeight="1">
      <c r="A119" s="31"/>
      <c r="B119" s="32"/>
      <c r="C119" s="27" t="s">
        <v>29</v>
      </c>
      <c r="D119" s="31"/>
      <c r="E119" s="31"/>
      <c r="F119" s="25" t="str">
        <f>IF(E18="","",E18)</f>
        <v>Vyplň údaj</v>
      </c>
      <c r="G119" s="31"/>
      <c r="H119" s="31"/>
      <c r="I119" s="96" t="s">
        <v>33</v>
      </c>
      <c r="J119" s="123" t="str">
        <f>E24</f>
        <v>Petr Kovář</v>
      </c>
      <c r="K119" s="31"/>
      <c r="L119" s="31"/>
      <c r="M119" s="41"/>
      <c r="S119" s="31"/>
      <c r="T119" s="31"/>
      <c r="U119" s="31"/>
      <c r="V119" s="31"/>
      <c r="W119" s="31"/>
      <c r="X119" s="31"/>
      <c r="Y119" s="31"/>
      <c r="Z119" s="31"/>
      <c r="AA119" s="31"/>
      <c r="AB119" s="31"/>
      <c r="AC119" s="31"/>
      <c r="AD119" s="31"/>
      <c r="AE119" s="31"/>
    </row>
    <row r="120" spans="1:65" s="2" customFormat="1" ht="10.35" customHeight="1">
      <c r="A120" s="31"/>
      <c r="B120" s="32"/>
      <c r="C120" s="31"/>
      <c r="D120" s="31"/>
      <c r="E120" s="31"/>
      <c r="F120" s="31"/>
      <c r="G120" s="31"/>
      <c r="H120" s="31"/>
      <c r="I120" s="95"/>
      <c r="J120" s="95"/>
      <c r="K120" s="31"/>
      <c r="L120" s="31"/>
      <c r="M120" s="41"/>
      <c r="S120" s="31"/>
      <c r="T120" s="31"/>
      <c r="U120" s="31"/>
      <c r="V120" s="31"/>
      <c r="W120" s="31"/>
      <c r="X120" s="31"/>
      <c r="Y120" s="31"/>
      <c r="Z120" s="31"/>
      <c r="AA120" s="31"/>
      <c r="AB120" s="31"/>
      <c r="AC120" s="31"/>
      <c r="AD120" s="31"/>
      <c r="AE120" s="31"/>
    </row>
    <row r="121" spans="1:65" s="10" customFormat="1" ht="29.25" customHeight="1">
      <c r="A121" s="134"/>
      <c r="B121" s="135"/>
      <c r="C121" s="136" t="s">
        <v>119</v>
      </c>
      <c r="D121" s="137" t="s">
        <v>61</v>
      </c>
      <c r="E121" s="137" t="s">
        <v>57</v>
      </c>
      <c r="F121" s="137" t="s">
        <v>58</v>
      </c>
      <c r="G121" s="137" t="s">
        <v>120</v>
      </c>
      <c r="H121" s="137" t="s">
        <v>121</v>
      </c>
      <c r="I121" s="138" t="s">
        <v>122</v>
      </c>
      <c r="J121" s="138" t="s">
        <v>123</v>
      </c>
      <c r="K121" s="139" t="s">
        <v>110</v>
      </c>
      <c r="L121" s="140" t="s">
        <v>124</v>
      </c>
      <c r="M121" s="141"/>
      <c r="N121" s="60" t="s">
        <v>1</v>
      </c>
      <c r="O121" s="61" t="s">
        <v>40</v>
      </c>
      <c r="P121" s="61" t="s">
        <v>125</v>
      </c>
      <c r="Q121" s="61" t="s">
        <v>126</v>
      </c>
      <c r="R121" s="61" t="s">
        <v>127</v>
      </c>
      <c r="S121" s="61" t="s">
        <v>128</v>
      </c>
      <c r="T121" s="61" t="s">
        <v>129</v>
      </c>
      <c r="U121" s="61" t="s">
        <v>130</v>
      </c>
      <c r="V121" s="61" t="s">
        <v>131</v>
      </c>
      <c r="W121" s="61" t="s">
        <v>132</v>
      </c>
      <c r="X121" s="62" t="s">
        <v>133</v>
      </c>
      <c r="Y121" s="134"/>
      <c r="Z121" s="134"/>
      <c r="AA121" s="134"/>
      <c r="AB121" s="134"/>
      <c r="AC121" s="134"/>
      <c r="AD121" s="134"/>
      <c r="AE121" s="134"/>
    </row>
    <row r="122" spans="1:65" s="2" customFormat="1" ht="22.9" customHeight="1">
      <c r="A122" s="31"/>
      <c r="B122" s="32"/>
      <c r="C122" s="67" t="s">
        <v>134</v>
      </c>
      <c r="D122" s="31"/>
      <c r="E122" s="31"/>
      <c r="F122" s="31"/>
      <c r="G122" s="31"/>
      <c r="H122" s="31"/>
      <c r="I122" s="95"/>
      <c r="J122" s="95"/>
      <c r="K122" s="142">
        <f>BK122</f>
        <v>0</v>
      </c>
      <c r="L122" s="31"/>
      <c r="M122" s="32"/>
      <c r="N122" s="63"/>
      <c r="O122" s="54"/>
      <c r="P122" s="64"/>
      <c r="Q122" s="143">
        <f>Q123+Q139+Q150+Q161+Q187+Q203</f>
        <v>0</v>
      </c>
      <c r="R122" s="143">
        <f>R123+R139+R150+R161+R187+R203</f>
        <v>0</v>
      </c>
      <c r="S122" s="64"/>
      <c r="T122" s="144">
        <f>T123+T139+T150+T161+T187+T203</f>
        <v>0</v>
      </c>
      <c r="U122" s="64"/>
      <c r="V122" s="144">
        <f>V123+V139+V150+V161+V187+V203</f>
        <v>0</v>
      </c>
      <c r="W122" s="64"/>
      <c r="X122" s="145">
        <f>X123+X139+X150+X161+X187+X203</f>
        <v>0</v>
      </c>
      <c r="Y122" s="31"/>
      <c r="Z122" s="31"/>
      <c r="AA122" s="31"/>
      <c r="AB122" s="31"/>
      <c r="AC122" s="31"/>
      <c r="AD122" s="31"/>
      <c r="AE122" s="31"/>
      <c r="AT122" s="17" t="s">
        <v>77</v>
      </c>
      <c r="AU122" s="17" t="s">
        <v>112</v>
      </c>
      <c r="BK122" s="146">
        <f>BK123+BK139+BK150+BK161+BK187+BK203</f>
        <v>0</v>
      </c>
    </row>
    <row r="123" spans="1:65" s="11" customFormat="1" ht="25.9" customHeight="1">
      <c r="B123" s="147"/>
      <c r="D123" s="148" t="s">
        <v>77</v>
      </c>
      <c r="E123" s="149" t="s">
        <v>409</v>
      </c>
      <c r="F123" s="149" t="s">
        <v>513</v>
      </c>
      <c r="I123" s="150"/>
      <c r="J123" s="150"/>
      <c r="K123" s="151">
        <f>BK123</f>
        <v>0</v>
      </c>
      <c r="M123" s="147"/>
      <c r="N123" s="152"/>
      <c r="O123" s="153"/>
      <c r="P123" s="153"/>
      <c r="Q123" s="154">
        <f>SUM(Q124:Q138)</f>
        <v>0</v>
      </c>
      <c r="R123" s="154">
        <f>SUM(R124:R138)</f>
        <v>0</v>
      </c>
      <c r="S123" s="153"/>
      <c r="T123" s="155">
        <f>SUM(T124:T138)</f>
        <v>0</v>
      </c>
      <c r="U123" s="153"/>
      <c r="V123" s="155">
        <f>SUM(V124:V138)</f>
        <v>0</v>
      </c>
      <c r="W123" s="153"/>
      <c r="X123" s="156">
        <f>SUM(X124:X138)</f>
        <v>0</v>
      </c>
      <c r="AR123" s="148" t="s">
        <v>86</v>
      </c>
      <c r="AT123" s="157" t="s">
        <v>77</v>
      </c>
      <c r="AU123" s="157" t="s">
        <v>78</v>
      </c>
      <c r="AY123" s="148" t="s">
        <v>137</v>
      </c>
      <c r="BK123" s="158">
        <f>SUM(BK124:BK138)</f>
        <v>0</v>
      </c>
    </row>
    <row r="124" spans="1:65" s="2" customFormat="1" ht="36" customHeight="1">
      <c r="A124" s="31"/>
      <c r="B124" s="159"/>
      <c r="C124" s="160" t="s">
        <v>86</v>
      </c>
      <c r="D124" s="160" t="s">
        <v>138</v>
      </c>
      <c r="E124" s="161" t="s">
        <v>556</v>
      </c>
      <c r="F124" s="162" t="s">
        <v>515</v>
      </c>
      <c r="G124" s="163" t="s">
        <v>141</v>
      </c>
      <c r="H124" s="164">
        <v>2</v>
      </c>
      <c r="I124" s="165"/>
      <c r="J124" s="165"/>
      <c r="K124" s="166">
        <f>ROUND(P124*H124,2)</f>
        <v>0</v>
      </c>
      <c r="L124" s="167"/>
      <c r="M124" s="32"/>
      <c r="N124" s="168" t="s">
        <v>1</v>
      </c>
      <c r="O124" s="169" t="s">
        <v>41</v>
      </c>
      <c r="P124" s="170">
        <f>I124+J124</f>
        <v>0</v>
      </c>
      <c r="Q124" s="170">
        <f>ROUND(I124*H124,2)</f>
        <v>0</v>
      </c>
      <c r="R124" s="170">
        <f>ROUND(J124*H124,2)</f>
        <v>0</v>
      </c>
      <c r="S124" s="56"/>
      <c r="T124" s="171">
        <f>S124*H124</f>
        <v>0</v>
      </c>
      <c r="U124" s="171">
        <v>0</v>
      </c>
      <c r="V124" s="171">
        <f>U124*H124</f>
        <v>0</v>
      </c>
      <c r="W124" s="171">
        <v>0</v>
      </c>
      <c r="X124" s="172">
        <f>W124*H124</f>
        <v>0</v>
      </c>
      <c r="Y124" s="31"/>
      <c r="Z124" s="31"/>
      <c r="AA124" s="31"/>
      <c r="AB124" s="31"/>
      <c r="AC124" s="31"/>
      <c r="AD124" s="31"/>
      <c r="AE124" s="31"/>
      <c r="AR124" s="173" t="s">
        <v>142</v>
      </c>
      <c r="AT124" s="173" t="s">
        <v>138</v>
      </c>
      <c r="AU124" s="173" t="s">
        <v>86</v>
      </c>
      <c r="AY124" s="17" t="s">
        <v>137</v>
      </c>
      <c r="BE124" s="174">
        <f>IF(O124="základní",K124,0)</f>
        <v>0</v>
      </c>
      <c r="BF124" s="174">
        <f>IF(O124="snížená",K124,0)</f>
        <v>0</v>
      </c>
      <c r="BG124" s="174">
        <f>IF(O124="zákl. přenesená",K124,0)</f>
        <v>0</v>
      </c>
      <c r="BH124" s="174">
        <f>IF(O124="sníž. přenesená",K124,0)</f>
        <v>0</v>
      </c>
      <c r="BI124" s="174">
        <f>IF(O124="nulová",K124,0)</f>
        <v>0</v>
      </c>
      <c r="BJ124" s="17" t="s">
        <v>86</v>
      </c>
      <c r="BK124" s="174">
        <f>ROUND(P124*H124,2)</f>
        <v>0</v>
      </c>
      <c r="BL124" s="17" t="s">
        <v>142</v>
      </c>
      <c r="BM124" s="173" t="s">
        <v>142</v>
      </c>
    </row>
    <row r="125" spans="1:65" s="2" customFormat="1" ht="29.25">
      <c r="A125" s="31"/>
      <c r="B125" s="32"/>
      <c r="C125" s="31"/>
      <c r="D125" s="175" t="s">
        <v>144</v>
      </c>
      <c r="E125" s="31"/>
      <c r="F125" s="176" t="s">
        <v>515</v>
      </c>
      <c r="G125" s="31"/>
      <c r="H125" s="31"/>
      <c r="I125" s="95"/>
      <c r="J125" s="95"/>
      <c r="K125" s="31"/>
      <c r="L125" s="31"/>
      <c r="M125" s="32"/>
      <c r="N125" s="177"/>
      <c r="O125" s="178"/>
      <c r="P125" s="56"/>
      <c r="Q125" s="56"/>
      <c r="R125" s="56"/>
      <c r="S125" s="56"/>
      <c r="T125" s="56"/>
      <c r="U125" s="56"/>
      <c r="V125" s="56"/>
      <c r="W125" s="56"/>
      <c r="X125" s="57"/>
      <c r="Y125" s="31"/>
      <c r="Z125" s="31"/>
      <c r="AA125" s="31"/>
      <c r="AB125" s="31"/>
      <c r="AC125" s="31"/>
      <c r="AD125" s="31"/>
      <c r="AE125" s="31"/>
      <c r="AT125" s="17" t="s">
        <v>144</v>
      </c>
      <c r="AU125" s="17" t="s">
        <v>86</v>
      </c>
    </row>
    <row r="126" spans="1:65" s="12" customFormat="1">
      <c r="B126" s="179"/>
      <c r="D126" s="175" t="s">
        <v>145</v>
      </c>
      <c r="E126" s="180" t="s">
        <v>1</v>
      </c>
      <c r="F126" s="181" t="s">
        <v>516</v>
      </c>
      <c r="H126" s="180" t="s">
        <v>1</v>
      </c>
      <c r="I126" s="182"/>
      <c r="J126" s="182"/>
      <c r="M126" s="179"/>
      <c r="N126" s="183"/>
      <c r="O126" s="184"/>
      <c r="P126" s="184"/>
      <c r="Q126" s="184"/>
      <c r="R126" s="184"/>
      <c r="S126" s="184"/>
      <c r="T126" s="184"/>
      <c r="U126" s="184"/>
      <c r="V126" s="184"/>
      <c r="W126" s="184"/>
      <c r="X126" s="185"/>
      <c r="AT126" s="180" t="s">
        <v>145</v>
      </c>
      <c r="AU126" s="180" t="s">
        <v>86</v>
      </c>
      <c r="AV126" s="12" t="s">
        <v>86</v>
      </c>
      <c r="AW126" s="12" t="s">
        <v>4</v>
      </c>
      <c r="AX126" s="12" t="s">
        <v>78</v>
      </c>
      <c r="AY126" s="180" t="s">
        <v>137</v>
      </c>
    </row>
    <row r="127" spans="1:65" s="13" customFormat="1">
      <c r="B127" s="186"/>
      <c r="D127" s="175" t="s">
        <v>145</v>
      </c>
      <c r="E127" s="187" t="s">
        <v>1</v>
      </c>
      <c r="F127" s="188" t="s">
        <v>88</v>
      </c>
      <c r="H127" s="189">
        <v>2</v>
      </c>
      <c r="I127" s="190"/>
      <c r="J127" s="190"/>
      <c r="M127" s="186"/>
      <c r="N127" s="191"/>
      <c r="O127" s="192"/>
      <c r="P127" s="192"/>
      <c r="Q127" s="192"/>
      <c r="R127" s="192"/>
      <c r="S127" s="192"/>
      <c r="T127" s="192"/>
      <c r="U127" s="192"/>
      <c r="V127" s="192"/>
      <c r="W127" s="192"/>
      <c r="X127" s="193"/>
      <c r="AT127" s="187" t="s">
        <v>145</v>
      </c>
      <c r="AU127" s="187" t="s">
        <v>86</v>
      </c>
      <c r="AV127" s="13" t="s">
        <v>88</v>
      </c>
      <c r="AW127" s="13" t="s">
        <v>4</v>
      </c>
      <c r="AX127" s="13" t="s">
        <v>78</v>
      </c>
      <c r="AY127" s="187" t="s">
        <v>137</v>
      </c>
    </row>
    <row r="128" spans="1:65" s="14" customFormat="1">
      <c r="B128" s="194"/>
      <c r="D128" s="175" t="s">
        <v>145</v>
      </c>
      <c r="E128" s="195" t="s">
        <v>1</v>
      </c>
      <c r="F128" s="196" t="s">
        <v>148</v>
      </c>
      <c r="H128" s="197">
        <v>2</v>
      </c>
      <c r="I128" s="198"/>
      <c r="J128" s="198"/>
      <c r="M128" s="194"/>
      <c r="N128" s="199"/>
      <c r="O128" s="200"/>
      <c r="P128" s="200"/>
      <c r="Q128" s="200"/>
      <c r="R128" s="200"/>
      <c r="S128" s="200"/>
      <c r="T128" s="200"/>
      <c r="U128" s="200"/>
      <c r="V128" s="200"/>
      <c r="W128" s="200"/>
      <c r="X128" s="201"/>
      <c r="AT128" s="195" t="s">
        <v>145</v>
      </c>
      <c r="AU128" s="195" t="s">
        <v>86</v>
      </c>
      <c r="AV128" s="14" t="s">
        <v>142</v>
      </c>
      <c r="AW128" s="14" t="s">
        <v>4</v>
      </c>
      <c r="AX128" s="14" t="s">
        <v>86</v>
      </c>
      <c r="AY128" s="195" t="s">
        <v>137</v>
      </c>
    </row>
    <row r="129" spans="1:65" s="2" customFormat="1" ht="24" customHeight="1">
      <c r="A129" s="31"/>
      <c r="B129" s="159"/>
      <c r="C129" s="160" t="s">
        <v>88</v>
      </c>
      <c r="D129" s="160" t="s">
        <v>138</v>
      </c>
      <c r="E129" s="161" t="s">
        <v>557</v>
      </c>
      <c r="F129" s="162" t="s">
        <v>518</v>
      </c>
      <c r="G129" s="163" t="s">
        <v>141</v>
      </c>
      <c r="H129" s="164">
        <v>17</v>
      </c>
      <c r="I129" s="165"/>
      <c r="J129" s="165"/>
      <c r="K129" s="166">
        <f>ROUND(P129*H129,2)</f>
        <v>0</v>
      </c>
      <c r="L129" s="167"/>
      <c r="M129" s="32"/>
      <c r="N129" s="168" t="s">
        <v>1</v>
      </c>
      <c r="O129" s="169" t="s">
        <v>41</v>
      </c>
      <c r="P129" s="170">
        <f>I129+J129</f>
        <v>0</v>
      </c>
      <c r="Q129" s="170">
        <f>ROUND(I129*H129,2)</f>
        <v>0</v>
      </c>
      <c r="R129" s="170">
        <f>ROUND(J129*H129,2)</f>
        <v>0</v>
      </c>
      <c r="S129" s="56"/>
      <c r="T129" s="171">
        <f>S129*H129</f>
        <v>0</v>
      </c>
      <c r="U129" s="171">
        <v>0</v>
      </c>
      <c r="V129" s="171">
        <f>U129*H129</f>
        <v>0</v>
      </c>
      <c r="W129" s="171">
        <v>0</v>
      </c>
      <c r="X129" s="172">
        <f>W129*H129</f>
        <v>0</v>
      </c>
      <c r="Y129" s="31"/>
      <c r="Z129" s="31"/>
      <c r="AA129" s="31"/>
      <c r="AB129" s="31"/>
      <c r="AC129" s="31"/>
      <c r="AD129" s="31"/>
      <c r="AE129" s="31"/>
      <c r="AR129" s="173" t="s">
        <v>142</v>
      </c>
      <c r="AT129" s="173" t="s">
        <v>138</v>
      </c>
      <c r="AU129" s="173" t="s">
        <v>86</v>
      </c>
      <c r="AY129" s="17" t="s">
        <v>137</v>
      </c>
      <c r="BE129" s="174">
        <f>IF(O129="základní",K129,0)</f>
        <v>0</v>
      </c>
      <c r="BF129" s="174">
        <f>IF(O129="snížená",K129,0)</f>
        <v>0</v>
      </c>
      <c r="BG129" s="174">
        <f>IF(O129="zákl. přenesená",K129,0)</f>
        <v>0</v>
      </c>
      <c r="BH129" s="174">
        <f>IF(O129="sníž. přenesená",K129,0)</f>
        <v>0</v>
      </c>
      <c r="BI129" s="174">
        <f>IF(O129="nulová",K129,0)</f>
        <v>0</v>
      </c>
      <c r="BJ129" s="17" t="s">
        <v>86</v>
      </c>
      <c r="BK129" s="174">
        <f>ROUND(P129*H129,2)</f>
        <v>0</v>
      </c>
      <c r="BL129" s="17" t="s">
        <v>142</v>
      </c>
      <c r="BM129" s="173" t="s">
        <v>168</v>
      </c>
    </row>
    <row r="130" spans="1:65" s="2" customFormat="1" ht="19.5">
      <c r="A130" s="31"/>
      <c r="B130" s="32"/>
      <c r="C130" s="31"/>
      <c r="D130" s="175" t="s">
        <v>144</v>
      </c>
      <c r="E130" s="31"/>
      <c r="F130" s="176" t="s">
        <v>518</v>
      </c>
      <c r="G130" s="31"/>
      <c r="H130" s="31"/>
      <c r="I130" s="95"/>
      <c r="J130" s="95"/>
      <c r="K130" s="31"/>
      <c r="L130" s="31"/>
      <c r="M130" s="32"/>
      <c r="N130" s="177"/>
      <c r="O130" s="178"/>
      <c r="P130" s="56"/>
      <c r="Q130" s="56"/>
      <c r="R130" s="56"/>
      <c r="S130" s="56"/>
      <c r="T130" s="56"/>
      <c r="U130" s="56"/>
      <c r="V130" s="56"/>
      <c r="W130" s="56"/>
      <c r="X130" s="57"/>
      <c r="Y130" s="31"/>
      <c r="Z130" s="31"/>
      <c r="AA130" s="31"/>
      <c r="AB130" s="31"/>
      <c r="AC130" s="31"/>
      <c r="AD130" s="31"/>
      <c r="AE130" s="31"/>
      <c r="AT130" s="17" t="s">
        <v>144</v>
      </c>
      <c r="AU130" s="17" t="s">
        <v>86</v>
      </c>
    </row>
    <row r="131" spans="1:65" s="12" customFormat="1">
      <c r="B131" s="179"/>
      <c r="D131" s="175" t="s">
        <v>145</v>
      </c>
      <c r="E131" s="180" t="s">
        <v>1</v>
      </c>
      <c r="F131" s="181" t="s">
        <v>519</v>
      </c>
      <c r="H131" s="180" t="s">
        <v>1</v>
      </c>
      <c r="I131" s="182"/>
      <c r="J131" s="182"/>
      <c r="M131" s="179"/>
      <c r="N131" s="183"/>
      <c r="O131" s="184"/>
      <c r="P131" s="184"/>
      <c r="Q131" s="184"/>
      <c r="R131" s="184"/>
      <c r="S131" s="184"/>
      <c r="T131" s="184"/>
      <c r="U131" s="184"/>
      <c r="V131" s="184"/>
      <c r="W131" s="184"/>
      <c r="X131" s="185"/>
      <c r="AT131" s="180" t="s">
        <v>145</v>
      </c>
      <c r="AU131" s="180" t="s">
        <v>86</v>
      </c>
      <c r="AV131" s="12" t="s">
        <v>86</v>
      </c>
      <c r="AW131" s="12" t="s">
        <v>4</v>
      </c>
      <c r="AX131" s="12" t="s">
        <v>78</v>
      </c>
      <c r="AY131" s="180" t="s">
        <v>137</v>
      </c>
    </row>
    <row r="132" spans="1:65" s="13" customFormat="1">
      <c r="B132" s="186"/>
      <c r="D132" s="175" t="s">
        <v>145</v>
      </c>
      <c r="E132" s="187" t="s">
        <v>1</v>
      </c>
      <c r="F132" s="188" t="s">
        <v>520</v>
      </c>
      <c r="H132" s="189">
        <v>17</v>
      </c>
      <c r="I132" s="190"/>
      <c r="J132" s="190"/>
      <c r="M132" s="186"/>
      <c r="N132" s="191"/>
      <c r="O132" s="192"/>
      <c r="P132" s="192"/>
      <c r="Q132" s="192"/>
      <c r="R132" s="192"/>
      <c r="S132" s="192"/>
      <c r="T132" s="192"/>
      <c r="U132" s="192"/>
      <c r="V132" s="192"/>
      <c r="W132" s="192"/>
      <c r="X132" s="193"/>
      <c r="AT132" s="187" t="s">
        <v>145</v>
      </c>
      <c r="AU132" s="187" t="s">
        <v>86</v>
      </c>
      <c r="AV132" s="13" t="s">
        <v>88</v>
      </c>
      <c r="AW132" s="13" t="s">
        <v>4</v>
      </c>
      <c r="AX132" s="13" t="s">
        <v>78</v>
      </c>
      <c r="AY132" s="187" t="s">
        <v>137</v>
      </c>
    </row>
    <row r="133" spans="1:65" s="14" customFormat="1">
      <c r="B133" s="194"/>
      <c r="D133" s="175" t="s">
        <v>145</v>
      </c>
      <c r="E133" s="195" t="s">
        <v>1</v>
      </c>
      <c r="F133" s="196" t="s">
        <v>148</v>
      </c>
      <c r="H133" s="197">
        <v>17</v>
      </c>
      <c r="I133" s="198"/>
      <c r="J133" s="198"/>
      <c r="M133" s="194"/>
      <c r="N133" s="199"/>
      <c r="O133" s="200"/>
      <c r="P133" s="200"/>
      <c r="Q133" s="200"/>
      <c r="R133" s="200"/>
      <c r="S133" s="200"/>
      <c r="T133" s="200"/>
      <c r="U133" s="200"/>
      <c r="V133" s="200"/>
      <c r="W133" s="200"/>
      <c r="X133" s="201"/>
      <c r="AT133" s="195" t="s">
        <v>145</v>
      </c>
      <c r="AU133" s="195" t="s">
        <v>86</v>
      </c>
      <c r="AV133" s="14" t="s">
        <v>142</v>
      </c>
      <c r="AW133" s="14" t="s">
        <v>4</v>
      </c>
      <c r="AX133" s="14" t="s">
        <v>86</v>
      </c>
      <c r="AY133" s="195" t="s">
        <v>137</v>
      </c>
    </row>
    <row r="134" spans="1:65" s="2" customFormat="1" ht="24" customHeight="1">
      <c r="A134" s="31"/>
      <c r="B134" s="159"/>
      <c r="C134" s="160" t="s">
        <v>154</v>
      </c>
      <c r="D134" s="160" t="s">
        <v>138</v>
      </c>
      <c r="E134" s="161" t="s">
        <v>558</v>
      </c>
      <c r="F134" s="162" t="s">
        <v>522</v>
      </c>
      <c r="G134" s="163" t="s">
        <v>141</v>
      </c>
      <c r="H134" s="164">
        <v>3</v>
      </c>
      <c r="I134" s="165"/>
      <c r="J134" s="165"/>
      <c r="K134" s="166">
        <f>ROUND(P134*H134,2)</f>
        <v>0</v>
      </c>
      <c r="L134" s="167"/>
      <c r="M134" s="32"/>
      <c r="N134" s="168" t="s">
        <v>1</v>
      </c>
      <c r="O134" s="169" t="s">
        <v>41</v>
      </c>
      <c r="P134" s="170">
        <f>I134+J134</f>
        <v>0</v>
      </c>
      <c r="Q134" s="170">
        <f>ROUND(I134*H134,2)</f>
        <v>0</v>
      </c>
      <c r="R134" s="170">
        <f>ROUND(J134*H134,2)</f>
        <v>0</v>
      </c>
      <c r="S134" s="56"/>
      <c r="T134" s="171">
        <f>S134*H134</f>
        <v>0</v>
      </c>
      <c r="U134" s="171">
        <v>0</v>
      </c>
      <c r="V134" s="171">
        <f>U134*H134</f>
        <v>0</v>
      </c>
      <c r="W134" s="171">
        <v>0</v>
      </c>
      <c r="X134" s="172">
        <f>W134*H134</f>
        <v>0</v>
      </c>
      <c r="Y134" s="31"/>
      <c r="Z134" s="31"/>
      <c r="AA134" s="31"/>
      <c r="AB134" s="31"/>
      <c r="AC134" s="31"/>
      <c r="AD134" s="31"/>
      <c r="AE134" s="31"/>
      <c r="AR134" s="173" t="s">
        <v>142</v>
      </c>
      <c r="AT134" s="173" t="s">
        <v>138</v>
      </c>
      <c r="AU134" s="173" t="s">
        <v>86</v>
      </c>
      <c r="AY134" s="17" t="s">
        <v>137</v>
      </c>
      <c r="BE134" s="174">
        <f>IF(O134="základní",K134,0)</f>
        <v>0</v>
      </c>
      <c r="BF134" s="174">
        <f>IF(O134="snížená",K134,0)</f>
        <v>0</v>
      </c>
      <c r="BG134" s="174">
        <f>IF(O134="zákl. přenesená",K134,0)</f>
        <v>0</v>
      </c>
      <c r="BH134" s="174">
        <f>IF(O134="sníž. přenesená",K134,0)</f>
        <v>0</v>
      </c>
      <c r="BI134" s="174">
        <f>IF(O134="nulová",K134,0)</f>
        <v>0</v>
      </c>
      <c r="BJ134" s="17" t="s">
        <v>86</v>
      </c>
      <c r="BK134" s="174">
        <f>ROUND(P134*H134,2)</f>
        <v>0</v>
      </c>
      <c r="BL134" s="17" t="s">
        <v>142</v>
      </c>
      <c r="BM134" s="173" t="s">
        <v>183</v>
      </c>
    </row>
    <row r="135" spans="1:65" s="2" customFormat="1" ht="19.5">
      <c r="A135" s="31"/>
      <c r="B135" s="32"/>
      <c r="C135" s="31"/>
      <c r="D135" s="175" t="s">
        <v>144</v>
      </c>
      <c r="E135" s="31"/>
      <c r="F135" s="176" t="s">
        <v>522</v>
      </c>
      <c r="G135" s="31"/>
      <c r="H135" s="31"/>
      <c r="I135" s="95"/>
      <c r="J135" s="95"/>
      <c r="K135" s="31"/>
      <c r="L135" s="31"/>
      <c r="M135" s="32"/>
      <c r="N135" s="177"/>
      <c r="O135" s="178"/>
      <c r="P135" s="56"/>
      <c r="Q135" s="56"/>
      <c r="R135" s="56"/>
      <c r="S135" s="56"/>
      <c r="T135" s="56"/>
      <c r="U135" s="56"/>
      <c r="V135" s="56"/>
      <c r="W135" s="56"/>
      <c r="X135" s="57"/>
      <c r="Y135" s="31"/>
      <c r="Z135" s="31"/>
      <c r="AA135" s="31"/>
      <c r="AB135" s="31"/>
      <c r="AC135" s="31"/>
      <c r="AD135" s="31"/>
      <c r="AE135" s="31"/>
      <c r="AT135" s="17" t="s">
        <v>144</v>
      </c>
      <c r="AU135" s="17" t="s">
        <v>86</v>
      </c>
    </row>
    <row r="136" spans="1:65" s="12" customFormat="1">
      <c r="B136" s="179"/>
      <c r="D136" s="175" t="s">
        <v>145</v>
      </c>
      <c r="E136" s="180" t="s">
        <v>1</v>
      </c>
      <c r="F136" s="181" t="s">
        <v>523</v>
      </c>
      <c r="H136" s="180" t="s">
        <v>1</v>
      </c>
      <c r="I136" s="182"/>
      <c r="J136" s="182"/>
      <c r="M136" s="179"/>
      <c r="N136" s="183"/>
      <c r="O136" s="184"/>
      <c r="P136" s="184"/>
      <c r="Q136" s="184"/>
      <c r="R136" s="184"/>
      <c r="S136" s="184"/>
      <c r="T136" s="184"/>
      <c r="U136" s="184"/>
      <c r="V136" s="184"/>
      <c r="W136" s="184"/>
      <c r="X136" s="185"/>
      <c r="AT136" s="180" t="s">
        <v>145</v>
      </c>
      <c r="AU136" s="180" t="s">
        <v>86</v>
      </c>
      <c r="AV136" s="12" t="s">
        <v>86</v>
      </c>
      <c r="AW136" s="12" t="s">
        <v>4</v>
      </c>
      <c r="AX136" s="12" t="s">
        <v>78</v>
      </c>
      <c r="AY136" s="180" t="s">
        <v>137</v>
      </c>
    </row>
    <row r="137" spans="1:65" s="13" customFormat="1">
      <c r="B137" s="186"/>
      <c r="D137" s="175" t="s">
        <v>145</v>
      </c>
      <c r="E137" s="187" t="s">
        <v>1</v>
      </c>
      <c r="F137" s="188" t="s">
        <v>154</v>
      </c>
      <c r="H137" s="189">
        <v>3</v>
      </c>
      <c r="I137" s="190"/>
      <c r="J137" s="190"/>
      <c r="M137" s="186"/>
      <c r="N137" s="191"/>
      <c r="O137" s="192"/>
      <c r="P137" s="192"/>
      <c r="Q137" s="192"/>
      <c r="R137" s="192"/>
      <c r="S137" s="192"/>
      <c r="T137" s="192"/>
      <c r="U137" s="192"/>
      <c r="V137" s="192"/>
      <c r="W137" s="192"/>
      <c r="X137" s="193"/>
      <c r="AT137" s="187" t="s">
        <v>145</v>
      </c>
      <c r="AU137" s="187" t="s">
        <v>86</v>
      </c>
      <c r="AV137" s="13" t="s">
        <v>88</v>
      </c>
      <c r="AW137" s="13" t="s">
        <v>4</v>
      </c>
      <c r="AX137" s="13" t="s">
        <v>78</v>
      </c>
      <c r="AY137" s="187" t="s">
        <v>137</v>
      </c>
    </row>
    <row r="138" spans="1:65" s="14" customFormat="1">
      <c r="B138" s="194"/>
      <c r="D138" s="175" t="s">
        <v>145</v>
      </c>
      <c r="E138" s="195" t="s">
        <v>1</v>
      </c>
      <c r="F138" s="196" t="s">
        <v>148</v>
      </c>
      <c r="H138" s="197">
        <v>3</v>
      </c>
      <c r="I138" s="198"/>
      <c r="J138" s="198"/>
      <c r="M138" s="194"/>
      <c r="N138" s="199"/>
      <c r="O138" s="200"/>
      <c r="P138" s="200"/>
      <c r="Q138" s="200"/>
      <c r="R138" s="200"/>
      <c r="S138" s="200"/>
      <c r="T138" s="200"/>
      <c r="U138" s="200"/>
      <c r="V138" s="200"/>
      <c r="W138" s="200"/>
      <c r="X138" s="201"/>
      <c r="AT138" s="195" t="s">
        <v>145</v>
      </c>
      <c r="AU138" s="195" t="s">
        <v>86</v>
      </c>
      <c r="AV138" s="14" t="s">
        <v>142</v>
      </c>
      <c r="AW138" s="14" t="s">
        <v>4</v>
      </c>
      <c r="AX138" s="14" t="s">
        <v>86</v>
      </c>
      <c r="AY138" s="195" t="s">
        <v>137</v>
      </c>
    </row>
    <row r="139" spans="1:65" s="11" customFormat="1" ht="25.9" customHeight="1">
      <c r="B139" s="147"/>
      <c r="D139" s="148" t="s">
        <v>77</v>
      </c>
      <c r="E139" s="149" t="s">
        <v>135</v>
      </c>
      <c r="F139" s="149" t="s">
        <v>524</v>
      </c>
      <c r="I139" s="150"/>
      <c r="J139" s="150"/>
      <c r="K139" s="151">
        <f>BK139</f>
        <v>0</v>
      </c>
      <c r="M139" s="147"/>
      <c r="N139" s="152"/>
      <c r="O139" s="153"/>
      <c r="P139" s="153"/>
      <c r="Q139" s="154">
        <f>SUM(Q140:Q149)</f>
        <v>0</v>
      </c>
      <c r="R139" s="154">
        <f>SUM(R140:R149)</f>
        <v>0</v>
      </c>
      <c r="S139" s="153"/>
      <c r="T139" s="155">
        <f>SUM(T140:T149)</f>
        <v>0</v>
      </c>
      <c r="U139" s="153"/>
      <c r="V139" s="155">
        <f>SUM(V140:V149)</f>
        <v>0</v>
      </c>
      <c r="W139" s="153"/>
      <c r="X139" s="156">
        <f>SUM(X140:X149)</f>
        <v>0</v>
      </c>
      <c r="AR139" s="148" t="s">
        <v>86</v>
      </c>
      <c r="AT139" s="157" t="s">
        <v>77</v>
      </c>
      <c r="AU139" s="157" t="s">
        <v>78</v>
      </c>
      <c r="AY139" s="148" t="s">
        <v>137</v>
      </c>
      <c r="BK139" s="158">
        <f>SUM(BK140:BK149)</f>
        <v>0</v>
      </c>
    </row>
    <row r="140" spans="1:65" s="2" customFormat="1" ht="24" customHeight="1">
      <c r="A140" s="31"/>
      <c r="B140" s="159"/>
      <c r="C140" s="160" t="s">
        <v>142</v>
      </c>
      <c r="D140" s="160" t="s">
        <v>138</v>
      </c>
      <c r="E140" s="161" t="s">
        <v>559</v>
      </c>
      <c r="F140" s="162" t="s">
        <v>526</v>
      </c>
      <c r="G140" s="163" t="s">
        <v>141</v>
      </c>
      <c r="H140" s="164">
        <v>1</v>
      </c>
      <c r="I140" s="165"/>
      <c r="J140" s="165"/>
      <c r="K140" s="166">
        <f>ROUND(P140*H140,2)</f>
        <v>0</v>
      </c>
      <c r="L140" s="167"/>
      <c r="M140" s="32"/>
      <c r="N140" s="168" t="s">
        <v>1</v>
      </c>
      <c r="O140" s="169" t="s">
        <v>41</v>
      </c>
      <c r="P140" s="170">
        <f>I140+J140</f>
        <v>0</v>
      </c>
      <c r="Q140" s="170">
        <f>ROUND(I140*H140,2)</f>
        <v>0</v>
      </c>
      <c r="R140" s="170">
        <f>ROUND(J140*H140,2)</f>
        <v>0</v>
      </c>
      <c r="S140" s="56"/>
      <c r="T140" s="171">
        <f>S140*H140</f>
        <v>0</v>
      </c>
      <c r="U140" s="171">
        <v>0</v>
      </c>
      <c r="V140" s="171">
        <f>U140*H140</f>
        <v>0</v>
      </c>
      <c r="W140" s="171">
        <v>0</v>
      </c>
      <c r="X140" s="172">
        <f>W140*H140</f>
        <v>0</v>
      </c>
      <c r="Y140" s="31"/>
      <c r="Z140" s="31"/>
      <c r="AA140" s="31"/>
      <c r="AB140" s="31"/>
      <c r="AC140" s="31"/>
      <c r="AD140" s="31"/>
      <c r="AE140" s="31"/>
      <c r="AR140" s="173" t="s">
        <v>142</v>
      </c>
      <c r="AT140" s="173" t="s">
        <v>138</v>
      </c>
      <c r="AU140" s="173" t="s">
        <v>86</v>
      </c>
      <c r="AY140" s="17" t="s">
        <v>137</v>
      </c>
      <c r="BE140" s="174">
        <f>IF(O140="základní",K140,0)</f>
        <v>0</v>
      </c>
      <c r="BF140" s="174">
        <f>IF(O140="snížená",K140,0)</f>
        <v>0</v>
      </c>
      <c r="BG140" s="174">
        <f>IF(O140="zákl. přenesená",K140,0)</f>
        <v>0</v>
      </c>
      <c r="BH140" s="174">
        <f>IF(O140="sníž. přenesená",K140,0)</f>
        <v>0</v>
      </c>
      <c r="BI140" s="174">
        <f>IF(O140="nulová",K140,0)</f>
        <v>0</v>
      </c>
      <c r="BJ140" s="17" t="s">
        <v>86</v>
      </c>
      <c r="BK140" s="174">
        <f>ROUND(P140*H140,2)</f>
        <v>0</v>
      </c>
      <c r="BL140" s="17" t="s">
        <v>142</v>
      </c>
      <c r="BM140" s="173" t="s">
        <v>172</v>
      </c>
    </row>
    <row r="141" spans="1:65" s="2" customFormat="1" ht="19.5">
      <c r="A141" s="31"/>
      <c r="B141" s="32"/>
      <c r="C141" s="31"/>
      <c r="D141" s="175" t="s">
        <v>144</v>
      </c>
      <c r="E141" s="31"/>
      <c r="F141" s="176" t="s">
        <v>526</v>
      </c>
      <c r="G141" s="31"/>
      <c r="H141" s="31"/>
      <c r="I141" s="95"/>
      <c r="J141" s="95"/>
      <c r="K141" s="31"/>
      <c r="L141" s="31"/>
      <c r="M141" s="32"/>
      <c r="N141" s="177"/>
      <c r="O141" s="178"/>
      <c r="P141" s="56"/>
      <c r="Q141" s="56"/>
      <c r="R141" s="56"/>
      <c r="S141" s="56"/>
      <c r="T141" s="56"/>
      <c r="U141" s="56"/>
      <c r="V141" s="56"/>
      <c r="W141" s="56"/>
      <c r="X141" s="57"/>
      <c r="Y141" s="31"/>
      <c r="Z141" s="31"/>
      <c r="AA141" s="31"/>
      <c r="AB141" s="31"/>
      <c r="AC141" s="31"/>
      <c r="AD141" s="31"/>
      <c r="AE141" s="31"/>
      <c r="AT141" s="17" t="s">
        <v>144</v>
      </c>
      <c r="AU141" s="17" t="s">
        <v>86</v>
      </c>
    </row>
    <row r="142" spans="1:65" s="12" customFormat="1">
      <c r="B142" s="179"/>
      <c r="D142" s="175" t="s">
        <v>145</v>
      </c>
      <c r="E142" s="180" t="s">
        <v>1</v>
      </c>
      <c r="F142" s="181" t="s">
        <v>523</v>
      </c>
      <c r="H142" s="180" t="s">
        <v>1</v>
      </c>
      <c r="I142" s="182"/>
      <c r="J142" s="182"/>
      <c r="M142" s="179"/>
      <c r="N142" s="183"/>
      <c r="O142" s="184"/>
      <c r="P142" s="184"/>
      <c r="Q142" s="184"/>
      <c r="R142" s="184"/>
      <c r="S142" s="184"/>
      <c r="T142" s="184"/>
      <c r="U142" s="184"/>
      <c r="V142" s="184"/>
      <c r="W142" s="184"/>
      <c r="X142" s="185"/>
      <c r="AT142" s="180" t="s">
        <v>145</v>
      </c>
      <c r="AU142" s="180" t="s">
        <v>86</v>
      </c>
      <c r="AV142" s="12" t="s">
        <v>86</v>
      </c>
      <c r="AW142" s="12" t="s">
        <v>4</v>
      </c>
      <c r="AX142" s="12" t="s">
        <v>78</v>
      </c>
      <c r="AY142" s="180" t="s">
        <v>137</v>
      </c>
    </row>
    <row r="143" spans="1:65" s="13" customFormat="1">
      <c r="B143" s="186"/>
      <c r="D143" s="175" t="s">
        <v>145</v>
      </c>
      <c r="E143" s="187" t="s">
        <v>1</v>
      </c>
      <c r="F143" s="188" t="s">
        <v>86</v>
      </c>
      <c r="H143" s="189">
        <v>1</v>
      </c>
      <c r="I143" s="190"/>
      <c r="J143" s="190"/>
      <c r="M143" s="186"/>
      <c r="N143" s="191"/>
      <c r="O143" s="192"/>
      <c r="P143" s="192"/>
      <c r="Q143" s="192"/>
      <c r="R143" s="192"/>
      <c r="S143" s="192"/>
      <c r="T143" s="192"/>
      <c r="U143" s="192"/>
      <c r="V143" s="192"/>
      <c r="W143" s="192"/>
      <c r="X143" s="193"/>
      <c r="AT143" s="187" t="s">
        <v>145</v>
      </c>
      <c r="AU143" s="187" t="s">
        <v>86</v>
      </c>
      <c r="AV143" s="13" t="s">
        <v>88</v>
      </c>
      <c r="AW143" s="13" t="s">
        <v>4</v>
      </c>
      <c r="AX143" s="13" t="s">
        <v>78</v>
      </c>
      <c r="AY143" s="187" t="s">
        <v>137</v>
      </c>
    </row>
    <row r="144" spans="1:65" s="14" customFormat="1">
      <c r="B144" s="194"/>
      <c r="D144" s="175" t="s">
        <v>145</v>
      </c>
      <c r="E144" s="195" t="s">
        <v>1</v>
      </c>
      <c r="F144" s="196" t="s">
        <v>148</v>
      </c>
      <c r="H144" s="197">
        <v>1</v>
      </c>
      <c r="I144" s="198"/>
      <c r="J144" s="198"/>
      <c r="M144" s="194"/>
      <c r="N144" s="199"/>
      <c r="O144" s="200"/>
      <c r="P144" s="200"/>
      <c r="Q144" s="200"/>
      <c r="R144" s="200"/>
      <c r="S144" s="200"/>
      <c r="T144" s="200"/>
      <c r="U144" s="200"/>
      <c r="V144" s="200"/>
      <c r="W144" s="200"/>
      <c r="X144" s="201"/>
      <c r="AT144" s="195" t="s">
        <v>145</v>
      </c>
      <c r="AU144" s="195" t="s">
        <v>86</v>
      </c>
      <c r="AV144" s="14" t="s">
        <v>142</v>
      </c>
      <c r="AW144" s="14" t="s">
        <v>4</v>
      </c>
      <c r="AX144" s="14" t="s">
        <v>86</v>
      </c>
      <c r="AY144" s="195" t="s">
        <v>137</v>
      </c>
    </row>
    <row r="145" spans="1:65" s="2" customFormat="1" ht="16.5" customHeight="1">
      <c r="A145" s="31"/>
      <c r="B145" s="159"/>
      <c r="C145" s="160" t="s">
        <v>164</v>
      </c>
      <c r="D145" s="160" t="s">
        <v>138</v>
      </c>
      <c r="E145" s="161" t="s">
        <v>560</v>
      </c>
      <c r="F145" s="162" t="s">
        <v>528</v>
      </c>
      <c r="G145" s="163" t="s">
        <v>141</v>
      </c>
      <c r="H145" s="164">
        <v>8</v>
      </c>
      <c r="I145" s="165"/>
      <c r="J145" s="165"/>
      <c r="K145" s="166">
        <f>ROUND(P145*H145,2)</f>
        <v>0</v>
      </c>
      <c r="L145" s="167"/>
      <c r="M145" s="32"/>
      <c r="N145" s="168" t="s">
        <v>1</v>
      </c>
      <c r="O145" s="169" t="s">
        <v>41</v>
      </c>
      <c r="P145" s="170">
        <f>I145+J145</f>
        <v>0</v>
      </c>
      <c r="Q145" s="170">
        <f>ROUND(I145*H145,2)</f>
        <v>0</v>
      </c>
      <c r="R145" s="170">
        <f>ROUND(J145*H145,2)</f>
        <v>0</v>
      </c>
      <c r="S145" s="56"/>
      <c r="T145" s="171">
        <f>S145*H145</f>
        <v>0</v>
      </c>
      <c r="U145" s="171">
        <v>0</v>
      </c>
      <c r="V145" s="171">
        <f>U145*H145</f>
        <v>0</v>
      </c>
      <c r="W145" s="171">
        <v>0</v>
      </c>
      <c r="X145" s="172">
        <f>W145*H145</f>
        <v>0</v>
      </c>
      <c r="Y145" s="31"/>
      <c r="Z145" s="31"/>
      <c r="AA145" s="31"/>
      <c r="AB145" s="31"/>
      <c r="AC145" s="31"/>
      <c r="AD145" s="31"/>
      <c r="AE145" s="31"/>
      <c r="AR145" s="173" t="s">
        <v>142</v>
      </c>
      <c r="AT145" s="173" t="s">
        <v>138</v>
      </c>
      <c r="AU145" s="173" t="s">
        <v>86</v>
      </c>
      <c r="AY145" s="17" t="s">
        <v>137</v>
      </c>
      <c r="BE145" s="174">
        <f>IF(O145="základní",K145,0)</f>
        <v>0</v>
      </c>
      <c r="BF145" s="174">
        <f>IF(O145="snížená",K145,0)</f>
        <v>0</v>
      </c>
      <c r="BG145" s="174">
        <f>IF(O145="zákl. přenesená",K145,0)</f>
        <v>0</v>
      </c>
      <c r="BH145" s="174">
        <f>IF(O145="sníž. přenesená",K145,0)</f>
        <v>0</v>
      </c>
      <c r="BI145" s="174">
        <f>IF(O145="nulová",K145,0)</f>
        <v>0</v>
      </c>
      <c r="BJ145" s="17" t="s">
        <v>86</v>
      </c>
      <c r="BK145" s="174">
        <f>ROUND(P145*H145,2)</f>
        <v>0</v>
      </c>
      <c r="BL145" s="17" t="s">
        <v>142</v>
      </c>
      <c r="BM145" s="173" t="s">
        <v>176</v>
      </c>
    </row>
    <row r="146" spans="1:65" s="2" customFormat="1">
      <c r="A146" s="31"/>
      <c r="B146" s="32"/>
      <c r="C146" s="31"/>
      <c r="D146" s="175" t="s">
        <v>144</v>
      </c>
      <c r="E146" s="31"/>
      <c r="F146" s="176" t="s">
        <v>528</v>
      </c>
      <c r="G146" s="31"/>
      <c r="H146" s="31"/>
      <c r="I146" s="95"/>
      <c r="J146" s="95"/>
      <c r="K146" s="31"/>
      <c r="L146" s="31"/>
      <c r="M146" s="32"/>
      <c r="N146" s="177"/>
      <c r="O146" s="178"/>
      <c r="P146" s="56"/>
      <c r="Q146" s="56"/>
      <c r="R146" s="56"/>
      <c r="S146" s="56"/>
      <c r="T146" s="56"/>
      <c r="U146" s="56"/>
      <c r="V146" s="56"/>
      <c r="W146" s="56"/>
      <c r="X146" s="57"/>
      <c r="Y146" s="31"/>
      <c r="Z146" s="31"/>
      <c r="AA146" s="31"/>
      <c r="AB146" s="31"/>
      <c r="AC146" s="31"/>
      <c r="AD146" s="31"/>
      <c r="AE146" s="31"/>
      <c r="AT146" s="17" t="s">
        <v>144</v>
      </c>
      <c r="AU146" s="17" t="s">
        <v>86</v>
      </c>
    </row>
    <row r="147" spans="1:65" s="12" customFormat="1">
      <c r="B147" s="179"/>
      <c r="D147" s="175" t="s">
        <v>145</v>
      </c>
      <c r="E147" s="180" t="s">
        <v>1</v>
      </c>
      <c r="F147" s="181" t="s">
        <v>529</v>
      </c>
      <c r="H147" s="180" t="s">
        <v>1</v>
      </c>
      <c r="I147" s="182"/>
      <c r="J147" s="182"/>
      <c r="M147" s="179"/>
      <c r="N147" s="183"/>
      <c r="O147" s="184"/>
      <c r="P147" s="184"/>
      <c r="Q147" s="184"/>
      <c r="R147" s="184"/>
      <c r="S147" s="184"/>
      <c r="T147" s="184"/>
      <c r="U147" s="184"/>
      <c r="V147" s="184"/>
      <c r="W147" s="184"/>
      <c r="X147" s="185"/>
      <c r="AT147" s="180" t="s">
        <v>145</v>
      </c>
      <c r="AU147" s="180" t="s">
        <v>86</v>
      </c>
      <c r="AV147" s="12" t="s">
        <v>86</v>
      </c>
      <c r="AW147" s="12" t="s">
        <v>4</v>
      </c>
      <c r="AX147" s="12" t="s">
        <v>78</v>
      </c>
      <c r="AY147" s="180" t="s">
        <v>137</v>
      </c>
    </row>
    <row r="148" spans="1:65" s="13" customFormat="1">
      <c r="B148" s="186"/>
      <c r="D148" s="175" t="s">
        <v>145</v>
      </c>
      <c r="E148" s="187" t="s">
        <v>1</v>
      </c>
      <c r="F148" s="188" t="s">
        <v>530</v>
      </c>
      <c r="H148" s="189">
        <v>8</v>
      </c>
      <c r="I148" s="190"/>
      <c r="J148" s="190"/>
      <c r="M148" s="186"/>
      <c r="N148" s="191"/>
      <c r="O148" s="192"/>
      <c r="P148" s="192"/>
      <c r="Q148" s="192"/>
      <c r="R148" s="192"/>
      <c r="S148" s="192"/>
      <c r="T148" s="192"/>
      <c r="U148" s="192"/>
      <c r="V148" s="192"/>
      <c r="W148" s="192"/>
      <c r="X148" s="193"/>
      <c r="AT148" s="187" t="s">
        <v>145</v>
      </c>
      <c r="AU148" s="187" t="s">
        <v>86</v>
      </c>
      <c r="AV148" s="13" t="s">
        <v>88</v>
      </c>
      <c r="AW148" s="13" t="s">
        <v>4</v>
      </c>
      <c r="AX148" s="13" t="s">
        <v>78</v>
      </c>
      <c r="AY148" s="187" t="s">
        <v>137</v>
      </c>
    </row>
    <row r="149" spans="1:65" s="14" customFormat="1">
      <c r="B149" s="194"/>
      <c r="D149" s="175" t="s">
        <v>145</v>
      </c>
      <c r="E149" s="195" t="s">
        <v>1</v>
      </c>
      <c r="F149" s="196" t="s">
        <v>148</v>
      </c>
      <c r="H149" s="197">
        <v>8</v>
      </c>
      <c r="I149" s="198"/>
      <c r="J149" s="198"/>
      <c r="M149" s="194"/>
      <c r="N149" s="199"/>
      <c r="O149" s="200"/>
      <c r="P149" s="200"/>
      <c r="Q149" s="200"/>
      <c r="R149" s="200"/>
      <c r="S149" s="200"/>
      <c r="T149" s="200"/>
      <c r="U149" s="200"/>
      <c r="V149" s="200"/>
      <c r="W149" s="200"/>
      <c r="X149" s="201"/>
      <c r="AT149" s="195" t="s">
        <v>145</v>
      </c>
      <c r="AU149" s="195" t="s">
        <v>86</v>
      </c>
      <c r="AV149" s="14" t="s">
        <v>142</v>
      </c>
      <c r="AW149" s="14" t="s">
        <v>4</v>
      </c>
      <c r="AX149" s="14" t="s">
        <v>86</v>
      </c>
      <c r="AY149" s="195" t="s">
        <v>137</v>
      </c>
    </row>
    <row r="150" spans="1:65" s="11" customFormat="1" ht="25.9" customHeight="1">
      <c r="B150" s="147"/>
      <c r="D150" s="148" t="s">
        <v>77</v>
      </c>
      <c r="E150" s="149" t="s">
        <v>201</v>
      </c>
      <c r="F150" s="149" t="s">
        <v>531</v>
      </c>
      <c r="I150" s="150"/>
      <c r="J150" s="150"/>
      <c r="K150" s="151">
        <f>BK150</f>
        <v>0</v>
      </c>
      <c r="M150" s="147"/>
      <c r="N150" s="152"/>
      <c r="O150" s="153"/>
      <c r="P150" s="153"/>
      <c r="Q150" s="154">
        <f>SUM(Q151:Q160)</f>
        <v>0</v>
      </c>
      <c r="R150" s="154">
        <f>SUM(R151:R160)</f>
        <v>0</v>
      </c>
      <c r="S150" s="153"/>
      <c r="T150" s="155">
        <f>SUM(T151:T160)</f>
        <v>0</v>
      </c>
      <c r="U150" s="153"/>
      <c r="V150" s="155">
        <f>SUM(V151:V160)</f>
        <v>0</v>
      </c>
      <c r="W150" s="153"/>
      <c r="X150" s="156">
        <f>SUM(X151:X160)</f>
        <v>0</v>
      </c>
      <c r="AR150" s="148" t="s">
        <v>86</v>
      </c>
      <c r="AT150" s="157" t="s">
        <v>77</v>
      </c>
      <c r="AU150" s="157" t="s">
        <v>78</v>
      </c>
      <c r="AY150" s="148" t="s">
        <v>137</v>
      </c>
      <c r="BK150" s="158">
        <f>SUM(BK151:BK160)</f>
        <v>0</v>
      </c>
    </row>
    <row r="151" spans="1:65" s="2" customFormat="1" ht="48" customHeight="1">
      <c r="A151" s="31"/>
      <c r="B151" s="159"/>
      <c r="C151" s="160" t="s">
        <v>169</v>
      </c>
      <c r="D151" s="160" t="s">
        <v>138</v>
      </c>
      <c r="E151" s="161" t="s">
        <v>561</v>
      </c>
      <c r="F151" s="162" t="s">
        <v>665</v>
      </c>
      <c r="G151" s="163" t="s">
        <v>141</v>
      </c>
      <c r="H151" s="164">
        <v>1</v>
      </c>
      <c r="I151" s="165"/>
      <c r="J151" s="165"/>
      <c r="K151" s="166">
        <f>ROUND(P151*H151,2)</f>
        <v>0</v>
      </c>
      <c r="L151" s="167"/>
      <c r="M151" s="32"/>
      <c r="N151" s="168" t="s">
        <v>1</v>
      </c>
      <c r="O151" s="169" t="s">
        <v>41</v>
      </c>
      <c r="P151" s="170">
        <f>I151+J151</f>
        <v>0</v>
      </c>
      <c r="Q151" s="170">
        <f>ROUND(I151*H151,2)</f>
        <v>0</v>
      </c>
      <c r="R151" s="170">
        <f>ROUND(J151*H151,2)</f>
        <v>0</v>
      </c>
      <c r="S151" s="56"/>
      <c r="T151" s="171">
        <f>S151*H151</f>
        <v>0</v>
      </c>
      <c r="U151" s="171">
        <v>0</v>
      </c>
      <c r="V151" s="171">
        <f>U151*H151</f>
        <v>0</v>
      </c>
      <c r="W151" s="171">
        <v>0</v>
      </c>
      <c r="X151" s="172">
        <f>W151*H151</f>
        <v>0</v>
      </c>
      <c r="Y151" s="31"/>
      <c r="Z151" s="31"/>
      <c r="AA151" s="31"/>
      <c r="AB151" s="31"/>
      <c r="AC151" s="31"/>
      <c r="AD151" s="31"/>
      <c r="AE151" s="31"/>
      <c r="AR151" s="173" t="s">
        <v>142</v>
      </c>
      <c r="AT151" s="173" t="s">
        <v>138</v>
      </c>
      <c r="AU151" s="173" t="s">
        <v>86</v>
      </c>
      <c r="AY151" s="17" t="s">
        <v>137</v>
      </c>
      <c r="BE151" s="174">
        <f>IF(O151="základní",K151,0)</f>
        <v>0</v>
      </c>
      <c r="BF151" s="174">
        <f>IF(O151="snížená",K151,0)</f>
        <v>0</v>
      </c>
      <c r="BG151" s="174">
        <f>IF(O151="zákl. přenesená",K151,0)</f>
        <v>0</v>
      </c>
      <c r="BH151" s="174">
        <f>IF(O151="sníž. přenesená",K151,0)</f>
        <v>0</v>
      </c>
      <c r="BI151" s="174">
        <f>IF(O151="nulová",K151,0)</f>
        <v>0</v>
      </c>
      <c r="BJ151" s="17" t="s">
        <v>86</v>
      </c>
      <c r="BK151" s="174">
        <f>ROUND(P151*H151,2)</f>
        <v>0</v>
      </c>
      <c r="BL151" s="17" t="s">
        <v>142</v>
      </c>
      <c r="BM151" s="173" t="s">
        <v>199</v>
      </c>
    </row>
    <row r="152" spans="1:65" s="2" customFormat="1" ht="19.5">
      <c r="A152" s="31"/>
      <c r="B152" s="32"/>
      <c r="C152" s="31"/>
      <c r="D152" s="175" t="s">
        <v>144</v>
      </c>
      <c r="E152" s="31"/>
      <c r="F152" s="176" t="s">
        <v>665</v>
      </c>
      <c r="G152" s="31"/>
      <c r="H152" s="31"/>
      <c r="I152" s="95"/>
      <c r="J152" s="95"/>
      <c r="K152" s="31"/>
      <c r="L152" s="31"/>
      <c r="M152" s="32"/>
      <c r="N152" s="177"/>
      <c r="O152" s="178"/>
      <c r="P152" s="56"/>
      <c r="Q152" s="56"/>
      <c r="R152" s="56"/>
      <c r="S152" s="56"/>
      <c r="T152" s="56"/>
      <c r="U152" s="56"/>
      <c r="V152" s="56"/>
      <c r="W152" s="56"/>
      <c r="X152" s="57"/>
      <c r="Y152" s="31"/>
      <c r="Z152" s="31"/>
      <c r="AA152" s="31"/>
      <c r="AB152" s="31"/>
      <c r="AC152" s="31"/>
      <c r="AD152" s="31"/>
      <c r="AE152" s="31"/>
      <c r="AT152" s="17" t="s">
        <v>144</v>
      </c>
      <c r="AU152" s="17" t="s">
        <v>86</v>
      </c>
    </row>
    <row r="153" spans="1:65" s="12" customFormat="1">
      <c r="B153" s="179"/>
      <c r="D153" s="175" t="s">
        <v>145</v>
      </c>
      <c r="E153" s="180" t="s">
        <v>1</v>
      </c>
      <c r="F153" s="181" t="s">
        <v>533</v>
      </c>
      <c r="H153" s="180" t="s">
        <v>1</v>
      </c>
      <c r="I153" s="182"/>
      <c r="J153" s="182"/>
      <c r="M153" s="179"/>
      <c r="N153" s="183"/>
      <c r="O153" s="184"/>
      <c r="P153" s="184"/>
      <c r="Q153" s="184"/>
      <c r="R153" s="184"/>
      <c r="S153" s="184"/>
      <c r="T153" s="184"/>
      <c r="U153" s="184"/>
      <c r="V153" s="184"/>
      <c r="W153" s="184"/>
      <c r="X153" s="185"/>
      <c r="AT153" s="180" t="s">
        <v>145</v>
      </c>
      <c r="AU153" s="180" t="s">
        <v>86</v>
      </c>
      <c r="AV153" s="12" t="s">
        <v>86</v>
      </c>
      <c r="AW153" s="12" t="s">
        <v>4</v>
      </c>
      <c r="AX153" s="12" t="s">
        <v>78</v>
      </c>
      <c r="AY153" s="180" t="s">
        <v>137</v>
      </c>
    </row>
    <row r="154" spans="1:65" s="13" customFormat="1">
      <c r="B154" s="186"/>
      <c r="D154" s="175" t="s">
        <v>145</v>
      </c>
      <c r="E154" s="187" t="s">
        <v>1</v>
      </c>
      <c r="F154" s="188" t="s">
        <v>86</v>
      </c>
      <c r="H154" s="189">
        <v>1</v>
      </c>
      <c r="I154" s="190"/>
      <c r="J154" s="190"/>
      <c r="M154" s="186"/>
      <c r="N154" s="191"/>
      <c r="O154" s="192"/>
      <c r="P154" s="192"/>
      <c r="Q154" s="192"/>
      <c r="R154" s="192"/>
      <c r="S154" s="192"/>
      <c r="T154" s="192"/>
      <c r="U154" s="192"/>
      <c r="V154" s="192"/>
      <c r="W154" s="192"/>
      <c r="X154" s="193"/>
      <c r="AT154" s="187" t="s">
        <v>145</v>
      </c>
      <c r="AU154" s="187" t="s">
        <v>86</v>
      </c>
      <c r="AV154" s="13" t="s">
        <v>88</v>
      </c>
      <c r="AW154" s="13" t="s">
        <v>4</v>
      </c>
      <c r="AX154" s="13" t="s">
        <v>78</v>
      </c>
      <c r="AY154" s="187" t="s">
        <v>137</v>
      </c>
    </row>
    <row r="155" spans="1:65" s="14" customFormat="1">
      <c r="B155" s="194"/>
      <c r="D155" s="175" t="s">
        <v>145</v>
      </c>
      <c r="E155" s="195" t="s">
        <v>1</v>
      </c>
      <c r="F155" s="196" t="s">
        <v>148</v>
      </c>
      <c r="H155" s="197">
        <v>1</v>
      </c>
      <c r="I155" s="198"/>
      <c r="J155" s="198"/>
      <c r="M155" s="194"/>
      <c r="N155" s="199"/>
      <c r="O155" s="200"/>
      <c r="P155" s="200"/>
      <c r="Q155" s="200"/>
      <c r="R155" s="200"/>
      <c r="S155" s="200"/>
      <c r="T155" s="200"/>
      <c r="U155" s="200"/>
      <c r="V155" s="200"/>
      <c r="W155" s="200"/>
      <c r="X155" s="201"/>
      <c r="AT155" s="195" t="s">
        <v>145</v>
      </c>
      <c r="AU155" s="195" t="s">
        <v>86</v>
      </c>
      <c r="AV155" s="14" t="s">
        <v>142</v>
      </c>
      <c r="AW155" s="14" t="s">
        <v>4</v>
      </c>
      <c r="AX155" s="14" t="s">
        <v>86</v>
      </c>
      <c r="AY155" s="195" t="s">
        <v>137</v>
      </c>
    </row>
    <row r="156" spans="1:65" s="2" customFormat="1" ht="36" customHeight="1">
      <c r="A156" s="31"/>
      <c r="B156" s="159"/>
      <c r="C156" s="160" t="s">
        <v>173</v>
      </c>
      <c r="D156" s="160" t="s">
        <v>138</v>
      </c>
      <c r="E156" s="161" t="s">
        <v>562</v>
      </c>
      <c r="F156" s="162" t="s">
        <v>535</v>
      </c>
      <c r="G156" s="163" t="s">
        <v>141</v>
      </c>
      <c r="H156" s="164">
        <v>1</v>
      </c>
      <c r="I156" s="165"/>
      <c r="J156" s="165"/>
      <c r="K156" s="166">
        <f>ROUND(P156*H156,2)</f>
        <v>0</v>
      </c>
      <c r="L156" s="167"/>
      <c r="M156" s="32"/>
      <c r="N156" s="168" t="s">
        <v>1</v>
      </c>
      <c r="O156" s="169" t="s">
        <v>41</v>
      </c>
      <c r="P156" s="170">
        <f>I156+J156</f>
        <v>0</v>
      </c>
      <c r="Q156" s="170">
        <f>ROUND(I156*H156,2)</f>
        <v>0</v>
      </c>
      <c r="R156" s="170">
        <f>ROUND(J156*H156,2)</f>
        <v>0</v>
      </c>
      <c r="S156" s="56"/>
      <c r="T156" s="171">
        <f>S156*H156</f>
        <v>0</v>
      </c>
      <c r="U156" s="171">
        <v>0</v>
      </c>
      <c r="V156" s="171">
        <f>U156*H156</f>
        <v>0</v>
      </c>
      <c r="W156" s="171">
        <v>0</v>
      </c>
      <c r="X156" s="172">
        <f>W156*H156</f>
        <v>0</v>
      </c>
      <c r="Y156" s="31"/>
      <c r="Z156" s="31"/>
      <c r="AA156" s="31"/>
      <c r="AB156" s="31"/>
      <c r="AC156" s="31"/>
      <c r="AD156" s="31"/>
      <c r="AE156" s="31"/>
      <c r="AR156" s="173" t="s">
        <v>142</v>
      </c>
      <c r="AT156" s="173" t="s">
        <v>138</v>
      </c>
      <c r="AU156" s="173" t="s">
        <v>86</v>
      </c>
      <c r="AY156" s="17" t="s">
        <v>137</v>
      </c>
      <c r="BE156" s="174">
        <f>IF(O156="základní",K156,0)</f>
        <v>0</v>
      </c>
      <c r="BF156" s="174">
        <f>IF(O156="snížená",K156,0)</f>
        <v>0</v>
      </c>
      <c r="BG156" s="174">
        <f>IF(O156="zákl. přenesená",K156,0)</f>
        <v>0</v>
      </c>
      <c r="BH156" s="174">
        <f>IF(O156="sníž. přenesená",K156,0)</f>
        <v>0</v>
      </c>
      <c r="BI156" s="174">
        <f>IF(O156="nulová",K156,0)</f>
        <v>0</v>
      </c>
      <c r="BJ156" s="17" t="s">
        <v>86</v>
      </c>
      <c r="BK156" s="174">
        <f>ROUND(P156*H156,2)</f>
        <v>0</v>
      </c>
      <c r="BL156" s="17" t="s">
        <v>142</v>
      </c>
      <c r="BM156" s="173" t="s">
        <v>206</v>
      </c>
    </row>
    <row r="157" spans="1:65" s="2" customFormat="1" ht="19.5">
      <c r="A157" s="31"/>
      <c r="B157" s="32"/>
      <c r="C157" s="31"/>
      <c r="D157" s="175" t="s">
        <v>144</v>
      </c>
      <c r="E157" s="31"/>
      <c r="F157" s="176" t="s">
        <v>535</v>
      </c>
      <c r="G157" s="31"/>
      <c r="H157" s="31"/>
      <c r="I157" s="95"/>
      <c r="J157" s="95"/>
      <c r="K157" s="31"/>
      <c r="L157" s="31"/>
      <c r="M157" s="32"/>
      <c r="N157" s="177"/>
      <c r="O157" s="178"/>
      <c r="P157" s="56"/>
      <c r="Q157" s="56"/>
      <c r="R157" s="56"/>
      <c r="S157" s="56"/>
      <c r="T157" s="56"/>
      <c r="U157" s="56"/>
      <c r="V157" s="56"/>
      <c r="W157" s="56"/>
      <c r="X157" s="57"/>
      <c r="Y157" s="31"/>
      <c r="Z157" s="31"/>
      <c r="AA157" s="31"/>
      <c r="AB157" s="31"/>
      <c r="AC157" s="31"/>
      <c r="AD157" s="31"/>
      <c r="AE157" s="31"/>
      <c r="AT157" s="17" t="s">
        <v>144</v>
      </c>
      <c r="AU157" s="17" t="s">
        <v>86</v>
      </c>
    </row>
    <row r="158" spans="1:65" s="12" customFormat="1">
      <c r="B158" s="179"/>
      <c r="D158" s="175" t="s">
        <v>145</v>
      </c>
      <c r="E158" s="180" t="s">
        <v>1</v>
      </c>
      <c r="F158" s="181" t="s">
        <v>533</v>
      </c>
      <c r="H158" s="180" t="s">
        <v>1</v>
      </c>
      <c r="I158" s="182"/>
      <c r="J158" s="182"/>
      <c r="M158" s="179"/>
      <c r="N158" s="183"/>
      <c r="O158" s="184"/>
      <c r="P158" s="184"/>
      <c r="Q158" s="184"/>
      <c r="R158" s="184"/>
      <c r="S158" s="184"/>
      <c r="T158" s="184"/>
      <c r="U158" s="184"/>
      <c r="V158" s="184"/>
      <c r="W158" s="184"/>
      <c r="X158" s="185"/>
      <c r="AT158" s="180" t="s">
        <v>145</v>
      </c>
      <c r="AU158" s="180" t="s">
        <v>86</v>
      </c>
      <c r="AV158" s="12" t="s">
        <v>86</v>
      </c>
      <c r="AW158" s="12" t="s">
        <v>4</v>
      </c>
      <c r="AX158" s="12" t="s">
        <v>78</v>
      </c>
      <c r="AY158" s="180" t="s">
        <v>137</v>
      </c>
    </row>
    <row r="159" spans="1:65" s="13" customFormat="1">
      <c r="B159" s="186"/>
      <c r="D159" s="175" t="s">
        <v>145</v>
      </c>
      <c r="E159" s="187" t="s">
        <v>1</v>
      </c>
      <c r="F159" s="188" t="s">
        <v>86</v>
      </c>
      <c r="H159" s="189">
        <v>1</v>
      </c>
      <c r="I159" s="190"/>
      <c r="J159" s="190"/>
      <c r="M159" s="186"/>
      <c r="N159" s="191"/>
      <c r="O159" s="192"/>
      <c r="P159" s="192"/>
      <c r="Q159" s="192"/>
      <c r="R159" s="192"/>
      <c r="S159" s="192"/>
      <c r="T159" s="192"/>
      <c r="U159" s="192"/>
      <c r="V159" s="192"/>
      <c r="W159" s="192"/>
      <c r="X159" s="193"/>
      <c r="AT159" s="187" t="s">
        <v>145</v>
      </c>
      <c r="AU159" s="187" t="s">
        <v>86</v>
      </c>
      <c r="AV159" s="13" t="s">
        <v>88</v>
      </c>
      <c r="AW159" s="13" t="s">
        <v>4</v>
      </c>
      <c r="AX159" s="13" t="s">
        <v>78</v>
      </c>
      <c r="AY159" s="187" t="s">
        <v>137</v>
      </c>
    </row>
    <row r="160" spans="1:65" s="14" customFormat="1">
      <c r="B160" s="194"/>
      <c r="D160" s="175" t="s">
        <v>145</v>
      </c>
      <c r="E160" s="195" t="s">
        <v>1</v>
      </c>
      <c r="F160" s="196" t="s">
        <v>148</v>
      </c>
      <c r="H160" s="197">
        <v>1</v>
      </c>
      <c r="I160" s="198"/>
      <c r="J160" s="198"/>
      <c r="M160" s="194"/>
      <c r="N160" s="199"/>
      <c r="O160" s="200"/>
      <c r="P160" s="200"/>
      <c r="Q160" s="200"/>
      <c r="R160" s="200"/>
      <c r="S160" s="200"/>
      <c r="T160" s="200"/>
      <c r="U160" s="200"/>
      <c r="V160" s="200"/>
      <c r="W160" s="200"/>
      <c r="X160" s="201"/>
      <c r="AT160" s="195" t="s">
        <v>145</v>
      </c>
      <c r="AU160" s="195" t="s">
        <v>86</v>
      </c>
      <c r="AV160" s="14" t="s">
        <v>142</v>
      </c>
      <c r="AW160" s="14" t="s">
        <v>4</v>
      </c>
      <c r="AX160" s="14" t="s">
        <v>86</v>
      </c>
      <c r="AY160" s="195" t="s">
        <v>137</v>
      </c>
    </row>
    <row r="161" spans="1:65" s="11" customFormat="1" ht="25.9" customHeight="1">
      <c r="B161" s="147"/>
      <c r="D161" s="148" t="s">
        <v>77</v>
      </c>
      <c r="E161" s="149" t="s">
        <v>343</v>
      </c>
      <c r="F161" s="149" t="s">
        <v>536</v>
      </c>
      <c r="I161" s="150"/>
      <c r="J161" s="150"/>
      <c r="K161" s="151">
        <f>BK161</f>
        <v>0</v>
      </c>
      <c r="M161" s="147"/>
      <c r="N161" s="152"/>
      <c r="O161" s="153"/>
      <c r="P161" s="153"/>
      <c r="Q161" s="154">
        <f>SUM(Q162:Q186)</f>
        <v>0</v>
      </c>
      <c r="R161" s="154">
        <f>SUM(R162:R186)</f>
        <v>0</v>
      </c>
      <c r="S161" s="153"/>
      <c r="T161" s="155">
        <f>SUM(T162:T186)</f>
        <v>0</v>
      </c>
      <c r="U161" s="153"/>
      <c r="V161" s="155">
        <f>SUM(V162:V186)</f>
        <v>0</v>
      </c>
      <c r="W161" s="153"/>
      <c r="X161" s="156">
        <f>SUM(X162:X186)</f>
        <v>0</v>
      </c>
      <c r="AR161" s="148" t="s">
        <v>86</v>
      </c>
      <c r="AT161" s="157" t="s">
        <v>77</v>
      </c>
      <c r="AU161" s="157" t="s">
        <v>78</v>
      </c>
      <c r="AY161" s="148" t="s">
        <v>137</v>
      </c>
      <c r="BK161" s="158">
        <f>SUM(BK162:BK186)</f>
        <v>0</v>
      </c>
    </row>
    <row r="162" spans="1:65" s="2" customFormat="1" ht="16.5" customHeight="1">
      <c r="A162" s="31"/>
      <c r="B162" s="159"/>
      <c r="C162" s="160" t="s">
        <v>168</v>
      </c>
      <c r="D162" s="160" t="s">
        <v>138</v>
      </c>
      <c r="E162" s="161" t="s">
        <v>563</v>
      </c>
      <c r="F162" s="162" t="s">
        <v>538</v>
      </c>
      <c r="G162" s="163" t="s">
        <v>141</v>
      </c>
      <c r="H162" s="164">
        <v>1</v>
      </c>
      <c r="I162" s="165"/>
      <c r="J162" s="165"/>
      <c r="K162" s="166">
        <f>ROUND(P162*H162,2)</f>
        <v>0</v>
      </c>
      <c r="L162" s="167"/>
      <c r="M162" s="32"/>
      <c r="N162" s="168" t="s">
        <v>1</v>
      </c>
      <c r="O162" s="169" t="s">
        <v>41</v>
      </c>
      <c r="P162" s="170">
        <f>I162+J162</f>
        <v>0</v>
      </c>
      <c r="Q162" s="170">
        <f>ROUND(I162*H162,2)</f>
        <v>0</v>
      </c>
      <c r="R162" s="170">
        <f>ROUND(J162*H162,2)</f>
        <v>0</v>
      </c>
      <c r="S162" s="56"/>
      <c r="T162" s="171">
        <f>S162*H162</f>
        <v>0</v>
      </c>
      <c r="U162" s="171">
        <v>0</v>
      </c>
      <c r="V162" s="171">
        <f>U162*H162</f>
        <v>0</v>
      </c>
      <c r="W162" s="171">
        <v>0</v>
      </c>
      <c r="X162" s="172">
        <f>W162*H162</f>
        <v>0</v>
      </c>
      <c r="Y162" s="31"/>
      <c r="Z162" s="31"/>
      <c r="AA162" s="31"/>
      <c r="AB162" s="31"/>
      <c r="AC162" s="31"/>
      <c r="AD162" s="31"/>
      <c r="AE162" s="31"/>
      <c r="AR162" s="173" t="s">
        <v>142</v>
      </c>
      <c r="AT162" s="173" t="s">
        <v>138</v>
      </c>
      <c r="AU162" s="173" t="s">
        <v>86</v>
      </c>
      <c r="AY162" s="17" t="s">
        <v>137</v>
      </c>
      <c r="BE162" s="174">
        <f>IF(O162="základní",K162,0)</f>
        <v>0</v>
      </c>
      <c r="BF162" s="174">
        <f>IF(O162="snížená",K162,0)</f>
        <v>0</v>
      </c>
      <c r="BG162" s="174">
        <f>IF(O162="zákl. přenesená",K162,0)</f>
        <v>0</v>
      </c>
      <c r="BH162" s="174">
        <f>IF(O162="sníž. přenesená",K162,0)</f>
        <v>0</v>
      </c>
      <c r="BI162" s="174">
        <f>IF(O162="nulová",K162,0)</f>
        <v>0</v>
      </c>
      <c r="BJ162" s="17" t="s">
        <v>86</v>
      </c>
      <c r="BK162" s="174">
        <f>ROUND(P162*H162,2)</f>
        <v>0</v>
      </c>
      <c r="BL162" s="17" t="s">
        <v>142</v>
      </c>
      <c r="BM162" s="173" t="s">
        <v>238</v>
      </c>
    </row>
    <row r="163" spans="1:65" s="2" customFormat="1">
      <c r="A163" s="31"/>
      <c r="B163" s="32"/>
      <c r="C163" s="31"/>
      <c r="D163" s="175" t="s">
        <v>144</v>
      </c>
      <c r="E163" s="31"/>
      <c r="F163" s="176" t="s">
        <v>538</v>
      </c>
      <c r="G163" s="31"/>
      <c r="H163" s="31"/>
      <c r="I163" s="95"/>
      <c r="J163" s="95"/>
      <c r="K163" s="31"/>
      <c r="L163" s="31"/>
      <c r="M163" s="32"/>
      <c r="N163" s="177"/>
      <c r="O163" s="178"/>
      <c r="P163" s="56"/>
      <c r="Q163" s="56"/>
      <c r="R163" s="56"/>
      <c r="S163" s="56"/>
      <c r="T163" s="56"/>
      <c r="U163" s="56"/>
      <c r="V163" s="56"/>
      <c r="W163" s="56"/>
      <c r="X163" s="57"/>
      <c r="Y163" s="31"/>
      <c r="Z163" s="31"/>
      <c r="AA163" s="31"/>
      <c r="AB163" s="31"/>
      <c r="AC163" s="31"/>
      <c r="AD163" s="31"/>
      <c r="AE163" s="31"/>
      <c r="AT163" s="17" t="s">
        <v>144</v>
      </c>
      <c r="AU163" s="17" t="s">
        <v>86</v>
      </c>
    </row>
    <row r="164" spans="1:65" s="12" customFormat="1">
      <c r="B164" s="179"/>
      <c r="D164" s="175" t="s">
        <v>145</v>
      </c>
      <c r="E164" s="180" t="s">
        <v>1</v>
      </c>
      <c r="F164" s="181" t="s">
        <v>533</v>
      </c>
      <c r="H164" s="180" t="s">
        <v>1</v>
      </c>
      <c r="I164" s="182"/>
      <c r="J164" s="182"/>
      <c r="M164" s="179"/>
      <c r="N164" s="183"/>
      <c r="O164" s="184"/>
      <c r="P164" s="184"/>
      <c r="Q164" s="184"/>
      <c r="R164" s="184"/>
      <c r="S164" s="184"/>
      <c r="T164" s="184"/>
      <c r="U164" s="184"/>
      <c r="V164" s="184"/>
      <c r="W164" s="184"/>
      <c r="X164" s="185"/>
      <c r="AT164" s="180" t="s">
        <v>145</v>
      </c>
      <c r="AU164" s="180" t="s">
        <v>86</v>
      </c>
      <c r="AV164" s="12" t="s">
        <v>86</v>
      </c>
      <c r="AW164" s="12" t="s">
        <v>4</v>
      </c>
      <c r="AX164" s="12" t="s">
        <v>78</v>
      </c>
      <c r="AY164" s="180" t="s">
        <v>137</v>
      </c>
    </row>
    <row r="165" spans="1:65" s="13" customFormat="1">
      <c r="B165" s="186"/>
      <c r="D165" s="175" t="s">
        <v>145</v>
      </c>
      <c r="E165" s="187" t="s">
        <v>1</v>
      </c>
      <c r="F165" s="188" t="s">
        <v>86</v>
      </c>
      <c r="H165" s="189">
        <v>1</v>
      </c>
      <c r="I165" s="190"/>
      <c r="J165" s="190"/>
      <c r="M165" s="186"/>
      <c r="N165" s="191"/>
      <c r="O165" s="192"/>
      <c r="P165" s="192"/>
      <c r="Q165" s="192"/>
      <c r="R165" s="192"/>
      <c r="S165" s="192"/>
      <c r="T165" s="192"/>
      <c r="U165" s="192"/>
      <c r="V165" s="192"/>
      <c r="W165" s="192"/>
      <c r="X165" s="193"/>
      <c r="AT165" s="187" t="s">
        <v>145</v>
      </c>
      <c r="AU165" s="187" t="s">
        <v>86</v>
      </c>
      <c r="AV165" s="13" t="s">
        <v>88</v>
      </c>
      <c r="AW165" s="13" t="s">
        <v>4</v>
      </c>
      <c r="AX165" s="13" t="s">
        <v>78</v>
      </c>
      <c r="AY165" s="187" t="s">
        <v>137</v>
      </c>
    </row>
    <row r="166" spans="1:65" s="14" customFormat="1">
      <c r="B166" s="194"/>
      <c r="D166" s="175" t="s">
        <v>145</v>
      </c>
      <c r="E166" s="195" t="s">
        <v>1</v>
      </c>
      <c r="F166" s="196" t="s">
        <v>148</v>
      </c>
      <c r="H166" s="197">
        <v>1</v>
      </c>
      <c r="I166" s="198"/>
      <c r="J166" s="198"/>
      <c r="M166" s="194"/>
      <c r="N166" s="199"/>
      <c r="O166" s="200"/>
      <c r="P166" s="200"/>
      <c r="Q166" s="200"/>
      <c r="R166" s="200"/>
      <c r="S166" s="200"/>
      <c r="T166" s="200"/>
      <c r="U166" s="200"/>
      <c r="V166" s="200"/>
      <c r="W166" s="200"/>
      <c r="X166" s="201"/>
      <c r="AT166" s="195" t="s">
        <v>145</v>
      </c>
      <c r="AU166" s="195" t="s">
        <v>86</v>
      </c>
      <c r="AV166" s="14" t="s">
        <v>142</v>
      </c>
      <c r="AW166" s="14" t="s">
        <v>4</v>
      </c>
      <c r="AX166" s="14" t="s">
        <v>86</v>
      </c>
      <c r="AY166" s="195" t="s">
        <v>137</v>
      </c>
    </row>
    <row r="167" spans="1:65" s="2" customFormat="1" ht="16.5" customHeight="1">
      <c r="A167" s="31"/>
      <c r="B167" s="159"/>
      <c r="C167" s="160" t="s">
        <v>147</v>
      </c>
      <c r="D167" s="160" t="s">
        <v>138</v>
      </c>
      <c r="E167" s="161" t="s">
        <v>564</v>
      </c>
      <c r="F167" s="162" t="s">
        <v>540</v>
      </c>
      <c r="G167" s="163" t="s">
        <v>141</v>
      </c>
      <c r="H167" s="164">
        <v>1</v>
      </c>
      <c r="I167" s="165"/>
      <c r="J167" s="165"/>
      <c r="K167" s="166">
        <f>ROUND(P167*H167,2)</f>
        <v>0</v>
      </c>
      <c r="L167" s="167"/>
      <c r="M167" s="32"/>
      <c r="N167" s="168" t="s">
        <v>1</v>
      </c>
      <c r="O167" s="169" t="s">
        <v>41</v>
      </c>
      <c r="P167" s="170">
        <f>I167+J167</f>
        <v>0</v>
      </c>
      <c r="Q167" s="170">
        <f>ROUND(I167*H167,2)</f>
        <v>0</v>
      </c>
      <c r="R167" s="170">
        <f>ROUND(J167*H167,2)</f>
        <v>0</v>
      </c>
      <c r="S167" s="56"/>
      <c r="T167" s="171">
        <f>S167*H167</f>
        <v>0</v>
      </c>
      <c r="U167" s="171">
        <v>0</v>
      </c>
      <c r="V167" s="171">
        <f>U167*H167</f>
        <v>0</v>
      </c>
      <c r="W167" s="171">
        <v>0</v>
      </c>
      <c r="X167" s="172">
        <f>W167*H167</f>
        <v>0</v>
      </c>
      <c r="Y167" s="31"/>
      <c r="Z167" s="31"/>
      <c r="AA167" s="31"/>
      <c r="AB167" s="31"/>
      <c r="AC167" s="31"/>
      <c r="AD167" s="31"/>
      <c r="AE167" s="31"/>
      <c r="AR167" s="173" t="s">
        <v>142</v>
      </c>
      <c r="AT167" s="173" t="s">
        <v>138</v>
      </c>
      <c r="AU167" s="173" t="s">
        <v>86</v>
      </c>
      <c r="AY167" s="17" t="s">
        <v>137</v>
      </c>
      <c r="BE167" s="174">
        <f>IF(O167="základní",K167,0)</f>
        <v>0</v>
      </c>
      <c r="BF167" s="174">
        <f>IF(O167="snížená",K167,0)</f>
        <v>0</v>
      </c>
      <c r="BG167" s="174">
        <f>IF(O167="zákl. přenesená",K167,0)</f>
        <v>0</v>
      </c>
      <c r="BH167" s="174">
        <f>IF(O167="sníž. přenesená",K167,0)</f>
        <v>0</v>
      </c>
      <c r="BI167" s="174">
        <f>IF(O167="nulová",K167,0)</f>
        <v>0</v>
      </c>
      <c r="BJ167" s="17" t="s">
        <v>86</v>
      </c>
      <c r="BK167" s="174">
        <f>ROUND(P167*H167,2)</f>
        <v>0</v>
      </c>
      <c r="BL167" s="17" t="s">
        <v>142</v>
      </c>
      <c r="BM167" s="173" t="s">
        <v>242</v>
      </c>
    </row>
    <row r="168" spans="1:65" s="2" customFormat="1">
      <c r="A168" s="31"/>
      <c r="B168" s="32"/>
      <c r="C168" s="31"/>
      <c r="D168" s="175" t="s">
        <v>144</v>
      </c>
      <c r="E168" s="31"/>
      <c r="F168" s="176" t="s">
        <v>540</v>
      </c>
      <c r="G168" s="31"/>
      <c r="H168" s="31"/>
      <c r="I168" s="95"/>
      <c r="J168" s="95"/>
      <c r="K168" s="31"/>
      <c r="L168" s="31"/>
      <c r="M168" s="32"/>
      <c r="N168" s="177"/>
      <c r="O168" s="178"/>
      <c r="P168" s="56"/>
      <c r="Q168" s="56"/>
      <c r="R168" s="56"/>
      <c r="S168" s="56"/>
      <c r="T168" s="56"/>
      <c r="U168" s="56"/>
      <c r="V168" s="56"/>
      <c r="W168" s="56"/>
      <c r="X168" s="57"/>
      <c r="Y168" s="31"/>
      <c r="Z168" s="31"/>
      <c r="AA168" s="31"/>
      <c r="AB168" s="31"/>
      <c r="AC168" s="31"/>
      <c r="AD168" s="31"/>
      <c r="AE168" s="31"/>
      <c r="AT168" s="17" t="s">
        <v>144</v>
      </c>
      <c r="AU168" s="17" t="s">
        <v>86</v>
      </c>
    </row>
    <row r="169" spans="1:65" s="12" customFormat="1">
      <c r="B169" s="179"/>
      <c r="D169" s="175" t="s">
        <v>145</v>
      </c>
      <c r="E169" s="180" t="s">
        <v>1</v>
      </c>
      <c r="F169" s="181" t="s">
        <v>523</v>
      </c>
      <c r="H169" s="180" t="s">
        <v>1</v>
      </c>
      <c r="I169" s="182"/>
      <c r="J169" s="182"/>
      <c r="M169" s="179"/>
      <c r="N169" s="183"/>
      <c r="O169" s="184"/>
      <c r="P169" s="184"/>
      <c r="Q169" s="184"/>
      <c r="R169" s="184"/>
      <c r="S169" s="184"/>
      <c r="T169" s="184"/>
      <c r="U169" s="184"/>
      <c r="V169" s="184"/>
      <c r="W169" s="184"/>
      <c r="X169" s="185"/>
      <c r="AT169" s="180" t="s">
        <v>145</v>
      </c>
      <c r="AU169" s="180" t="s">
        <v>86</v>
      </c>
      <c r="AV169" s="12" t="s">
        <v>86</v>
      </c>
      <c r="AW169" s="12" t="s">
        <v>4</v>
      </c>
      <c r="AX169" s="12" t="s">
        <v>78</v>
      </c>
      <c r="AY169" s="180" t="s">
        <v>137</v>
      </c>
    </row>
    <row r="170" spans="1:65" s="13" customFormat="1">
      <c r="B170" s="186"/>
      <c r="D170" s="175" t="s">
        <v>145</v>
      </c>
      <c r="E170" s="187" t="s">
        <v>1</v>
      </c>
      <c r="F170" s="188" t="s">
        <v>86</v>
      </c>
      <c r="H170" s="189">
        <v>1</v>
      </c>
      <c r="I170" s="190"/>
      <c r="J170" s="190"/>
      <c r="M170" s="186"/>
      <c r="N170" s="191"/>
      <c r="O170" s="192"/>
      <c r="P170" s="192"/>
      <c r="Q170" s="192"/>
      <c r="R170" s="192"/>
      <c r="S170" s="192"/>
      <c r="T170" s="192"/>
      <c r="U170" s="192"/>
      <c r="V170" s="192"/>
      <c r="W170" s="192"/>
      <c r="X170" s="193"/>
      <c r="AT170" s="187" t="s">
        <v>145</v>
      </c>
      <c r="AU170" s="187" t="s">
        <v>86</v>
      </c>
      <c r="AV170" s="13" t="s">
        <v>88</v>
      </c>
      <c r="AW170" s="13" t="s">
        <v>4</v>
      </c>
      <c r="AX170" s="13" t="s">
        <v>78</v>
      </c>
      <c r="AY170" s="187" t="s">
        <v>137</v>
      </c>
    </row>
    <row r="171" spans="1:65" s="14" customFormat="1">
      <c r="B171" s="194"/>
      <c r="D171" s="175" t="s">
        <v>145</v>
      </c>
      <c r="E171" s="195" t="s">
        <v>1</v>
      </c>
      <c r="F171" s="196" t="s">
        <v>148</v>
      </c>
      <c r="H171" s="197">
        <v>1</v>
      </c>
      <c r="I171" s="198"/>
      <c r="J171" s="198"/>
      <c r="M171" s="194"/>
      <c r="N171" s="199"/>
      <c r="O171" s="200"/>
      <c r="P171" s="200"/>
      <c r="Q171" s="200"/>
      <c r="R171" s="200"/>
      <c r="S171" s="200"/>
      <c r="T171" s="200"/>
      <c r="U171" s="200"/>
      <c r="V171" s="200"/>
      <c r="W171" s="200"/>
      <c r="X171" s="201"/>
      <c r="AT171" s="195" t="s">
        <v>145</v>
      </c>
      <c r="AU171" s="195" t="s">
        <v>86</v>
      </c>
      <c r="AV171" s="14" t="s">
        <v>142</v>
      </c>
      <c r="AW171" s="14" t="s">
        <v>4</v>
      </c>
      <c r="AX171" s="14" t="s">
        <v>86</v>
      </c>
      <c r="AY171" s="195" t="s">
        <v>137</v>
      </c>
    </row>
    <row r="172" spans="1:65" s="2" customFormat="1" ht="16.5" customHeight="1">
      <c r="A172" s="31"/>
      <c r="B172" s="159"/>
      <c r="C172" s="160" t="s">
        <v>183</v>
      </c>
      <c r="D172" s="160" t="s">
        <v>138</v>
      </c>
      <c r="E172" s="161" t="s">
        <v>565</v>
      </c>
      <c r="F172" s="162" t="s">
        <v>542</v>
      </c>
      <c r="G172" s="163" t="s">
        <v>141</v>
      </c>
      <c r="H172" s="164">
        <v>1</v>
      </c>
      <c r="I172" s="165"/>
      <c r="J172" s="165"/>
      <c r="K172" s="166">
        <f>ROUND(P172*H172,2)</f>
        <v>0</v>
      </c>
      <c r="L172" s="167"/>
      <c r="M172" s="32"/>
      <c r="N172" s="168" t="s">
        <v>1</v>
      </c>
      <c r="O172" s="169" t="s">
        <v>41</v>
      </c>
      <c r="P172" s="170">
        <f>I172+J172</f>
        <v>0</v>
      </c>
      <c r="Q172" s="170">
        <f>ROUND(I172*H172,2)</f>
        <v>0</v>
      </c>
      <c r="R172" s="170">
        <f>ROUND(J172*H172,2)</f>
        <v>0</v>
      </c>
      <c r="S172" s="56"/>
      <c r="T172" s="171">
        <f>S172*H172</f>
        <v>0</v>
      </c>
      <c r="U172" s="171">
        <v>0</v>
      </c>
      <c r="V172" s="171">
        <f>U172*H172</f>
        <v>0</v>
      </c>
      <c r="W172" s="171">
        <v>0</v>
      </c>
      <c r="X172" s="172">
        <f>W172*H172</f>
        <v>0</v>
      </c>
      <c r="Y172" s="31"/>
      <c r="Z172" s="31"/>
      <c r="AA172" s="31"/>
      <c r="AB172" s="31"/>
      <c r="AC172" s="31"/>
      <c r="AD172" s="31"/>
      <c r="AE172" s="31"/>
      <c r="AR172" s="173" t="s">
        <v>142</v>
      </c>
      <c r="AT172" s="173" t="s">
        <v>138</v>
      </c>
      <c r="AU172" s="173" t="s">
        <v>86</v>
      </c>
      <c r="AY172" s="17" t="s">
        <v>137</v>
      </c>
      <c r="BE172" s="174">
        <f>IF(O172="základní",K172,0)</f>
        <v>0</v>
      </c>
      <c r="BF172" s="174">
        <f>IF(O172="snížená",K172,0)</f>
        <v>0</v>
      </c>
      <c r="BG172" s="174">
        <f>IF(O172="zákl. přenesená",K172,0)</f>
        <v>0</v>
      </c>
      <c r="BH172" s="174">
        <f>IF(O172="sníž. přenesená",K172,0)</f>
        <v>0</v>
      </c>
      <c r="BI172" s="174">
        <f>IF(O172="nulová",K172,0)</f>
        <v>0</v>
      </c>
      <c r="BJ172" s="17" t="s">
        <v>86</v>
      </c>
      <c r="BK172" s="174">
        <f>ROUND(P172*H172,2)</f>
        <v>0</v>
      </c>
      <c r="BL172" s="17" t="s">
        <v>142</v>
      </c>
      <c r="BM172" s="173" t="s">
        <v>246</v>
      </c>
    </row>
    <row r="173" spans="1:65" s="2" customFormat="1">
      <c r="A173" s="31"/>
      <c r="B173" s="32"/>
      <c r="C173" s="31"/>
      <c r="D173" s="175" t="s">
        <v>144</v>
      </c>
      <c r="E173" s="31"/>
      <c r="F173" s="176" t="s">
        <v>542</v>
      </c>
      <c r="G173" s="31"/>
      <c r="H173" s="31"/>
      <c r="I173" s="95"/>
      <c r="J173" s="95"/>
      <c r="K173" s="31"/>
      <c r="L173" s="31"/>
      <c r="M173" s="32"/>
      <c r="N173" s="177"/>
      <c r="O173" s="178"/>
      <c r="P173" s="56"/>
      <c r="Q173" s="56"/>
      <c r="R173" s="56"/>
      <c r="S173" s="56"/>
      <c r="T173" s="56"/>
      <c r="U173" s="56"/>
      <c r="V173" s="56"/>
      <c r="W173" s="56"/>
      <c r="X173" s="57"/>
      <c r="Y173" s="31"/>
      <c r="Z173" s="31"/>
      <c r="AA173" s="31"/>
      <c r="AB173" s="31"/>
      <c r="AC173" s="31"/>
      <c r="AD173" s="31"/>
      <c r="AE173" s="31"/>
      <c r="AT173" s="17" t="s">
        <v>144</v>
      </c>
      <c r="AU173" s="17" t="s">
        <v>86</v>
      </c>
    </row>
    <row r="174" spans="1:65" s="12" customFormat="1">
      <c r="B174" s="179"/>
      <c r="D174" s="175" t="s">
        <v>145</v>
      </c>
      <c r="E174" s="180" t="s">
        <v>1</v>
      </c>
      <c r="F174" s="181" t="s">
        <v>523</v>
      </c>
      <c r="H174" s="180" t="s">
        <v>1</v>
      </c>
      <c r="I174" s="182"/>
      <c r="J174" s="182"/>
      <c r="M174" s="179"/>
      <c r="N174" s="183"/>
      <c r="O174" s="184"/>
      <c r="P174" s="184"/>
      <c r="Q174" s="184"/>
      <c r="R174" s="184"/>
      <c r="S174" s="184"/>
      <c r="T174" s="184"/>
      <c r="U174" s="184"/>
      <c r="V174" s="184"/>
      <c r="W174" s="184"/>
      <c r="X174" s="185"/>
      <c r="AT174" s="180" t="s">
        <v>145</v>
      </c>
      <c r="AU174" s="180" t="s">
        <v>86</v>
      </c>
      <c r="AV174" s="12" t="s">
        <v>86</v>
      </c>
      <c r="AW174" s="12" t="s">
        <v>4</v>
      </c>
      <c r="AX174" s="12" t="s">
        <v>78</v>
      </c>
      <c r="AY174" s="180" t="s">
        <v>137</v>
      </c>
    </row>
    <row r="175" spans="1:65" s="13" customFormat="1">
      <c r="B175" s="186"/>
      <c r="D175" s="175" t="s">
        <v>145</v>
      </c>
      <c r="E175" s="187" t="s">
        <v>1</v>
      </c>
      <c r="F175" s="188" t="s">
        <v>86</v>
      </c>
      <c r="H175" s="189">
        <v>1</v>
      </c>
      <c r="I175" s="190"/>
      <c r="J175" s="190"/>
      <c r="M175" s="186"/>
      <c r="N175" s="191"/>
      <c r="O175" s="192"/>
      <c r="P175" s="192"/>
      <c r="Q175" s="192"/>
      <c r="R175" s="192"/>
      <c r="S175" s="192"/>
      <c r="T175" s="192"/>
      <c r="U175" s="192"/>
      <c r="V175" s="192"/>
      <c r="W175" s="192"/>
      <c r="X175" s="193"/>
      <c r="AT175" s="187" t="s">
        <v>145</v>
      </c>
      <c r="AU175" s="187" t="s">
        <v>86</v>
      </c>
      <c r="AV175" s="13" t="s">
        <v>88</v>
      </c>
      <c r="AW175" s="13" t="s">
        <v>4</v>
      </c>
      <c r="AX175" s="13" t="s">
        <v>78</v>
      </c>
      <c r="AY175" s="187" t="s">
        <v>137</v>
      </c>
    </row>
    <row r="176" spans="1:65" s="14" customFormat="1">
      <c r="B176" s="194"/>
      <c r="D176" s="175" t="s">
        <v>145</v>
      </c>
      <c r="E176" s="195" t="s">
        <v>1</v>
      </c>
      <c r="F176" s="196" t="s">
        <v>148</v>
      </c>
      <c r="H176" s="197">
        <v>1</v>
      </c>
      <c r="I176" s="198"/>
      <c r="J176" s="198"/>
      <c r="M176" s="194"/>
      <c r="N176" s="199"/>
      <c r="O176" s="200"/>
      <c r="P176" s="200"/>
      <c r="Q176" s="200"/>
      <c r="R176" s="200"/>
      <c r="S176" s="200"/>
      <c r="T176" s="200"/>
      <c r="U176" s="200"/>
      <c r="V176" s="200"/>
      <c r="W176" s="200"/>
      <c r="X176" s="201"/>
      <c r="AT176" s="195" t="s">
        <v>145</v>
      </c>
      <c r="AU176" s="195" t="s">
        <v>86</v>
      </c>
      <c r="AV176" s="14" t="s">
        <v>142</v>
      </c>
      <c r="AW176" s="14" t="s">
        <v>4</v>
      </c>
      <c r="AX176" s="14" t="s">
        <v>86</v>
      </c>
      <c r="AY176" s="195" t="s">
        <v>137</v>
      </c>
    </row>
    <row r="177" spans="1:65" s="2" customFormat="1" ht="16.5" customHeight="1">
      <c r="A177" s="31"/>
      <c r="B177" s="159"/>
      <c r="C177" s="160" t="s">
        <v>187</v>
      </c>
      <c r="D177" s="160" t="s">
        <v>138</v>
      </c>
      <c r="E177" s="161" t="s">
        <v>566</v>
      </c>
      <c r="F177" s="162" t="s">
        <v>544</v>
      </c>
      <c r="G177" s="163" t="s">
        <v>141</v>
      </c>
      <c r="H177" s="164">
        <v>1</v>
      </c>
      <c r="I177" s="165"/>
      <c r="J177" s="165"/>
      <c r="K177" s="166">
        <f>ROUND(P177*H177,2)</f>
        <v>0</v>
      </c>
      <c r="L177" s="167"/>
      <c r="M177" s="32"/>
      <c r="N177" s="168" t="s">
        <v>1</v>
      </c>
      <c r="O177" s="169" t="s">
        <v>41</v>
      </c>
      <c r="P177" s="170">
        <f>I177+J177</f>
        <v>0</v>
      </c>
      <c r="Q177" s="170">
        <f>ROUND(I177*H177,2)</f>
        <v>0</v>
      </c>
      <c r="R177" s="170">
        <f>ROUND(J177*H177,2)</f>
        <v>0</v>
      </c>
      <c r="S177" s="56"/>
      <c r="T177" s="171">
        <f>S177*H177</f>
        <v>0</v>
      </c>
      <c r="U177" s="171">
        <v>0</v>
      </c>
      <c r="V177" s="171">
        <f>U177*H177</f>
        <v>0</v>
      </c>
      <c r="W177" s="171">
        <v>0</v>
      </c>
      <c r="X177" s="172">
        <f>W177*H177</f>
        <v>0</v>
      </c>
      <c r="Y177" s="31"/>
      <c r="Z177" s="31"/>
      <c r="AA177" s="31"/>
      <c r="AB177" s="31"/>
      <c r="AC177" s="31"/>
      <c r="AD177" s="31"/>
      <c r="AE177" s="31"/>
      <c r="AR177" s="173" t="s">
        <v>142</v>
      </c>
      <c r="AT177" s="173" t="s">
        <v>138</v>
      </c>
      <c r="AU177" s="173" t="s">
        <v>86</v>
      </c>
      <c r="AY177" s="17" t="s">
        <v>137</v>
      </c>
      <c r="BE177" s="174">
        <f>IF(O177="základní",K177,0)</f>
        <v>0</v>
      </c>
      <c r="BF177" s="174">
        <f>IF(O177="snížená",K177,0)</f>
        <v>0</v>
      </c>
      <c r="BG177" s="174">
        <f>IF(O177="zákl. přenesená",K177,0)</f>
        <v>0</v>
      </c>
      <c r="BH177" s="174">
        <f>IF(O177="sníž. přenesená",K177,0)</f>
        <v>0</v>
      </c>
      <c r="BI177" s="174">
        <f>IF(O177="nulová",K177,0)</f>
        <v>0</v>
      </c>
      <c r="BJ177" s="17" t="s">
        <v>86</v>
      </c>
      <c r="BK177" s="174">
        <f>ROUND(P177*H177,2)</f>
        <v>0</v>
      </c>
      <c r="BL177" s="17" t="s">
        <v>142</v>
      </c>
      <c r="BM177" s="173" t="s">
        <v>249</v>
      </c>
    </row>
    <row r="178" spans="1:65" s="2" customFormat="1">
      <c r="A178" s="31"/>
      <c r="B178" s="32"/>
      <c r="C178" s="31"/>
      <c r="D178" s="175" t="s">
        <v>144</v>
      </c>
      <c r="E178" s="31"/>
      <c r="F178" s="176" t="s">
        <v>544</v>
      </c>
      <c r="G178" s="31"/>
      <c r="H178" s="31"/>
      <c r="I178" s="95"/>
      <c r="J178" s="95"/>
      <c r="K178" s="31"/>
      <c r="L178" s="31"/>
      <c r="M178" s="32"/>
      <c r="N178" s="177"/>
      <c r="O178" s="178"/>
      <c r="P178" s="56"/>
      <c r="Q178" s="56"/>
      <c r="R178" s="56"/>
      <c r="S178" s="56"/>
      <c r="T178" s="56"/>
      <c r="U178" s="56"/>
      <c r="V178" s="56"/>
      <c r="W178" s="56"/>
      <c r="X178" s="57"/>
      <c r="Y178" s="31"/>
      <c r="Z178" s="31"/>
      <c r="AA178" s="31"/>
      <c r="AB178" s="31"/>
      <c r="AC178" s="31"/>
      <c r="AD178" s="31"/>
      <c r="AE178" s="31"/>
      <c r="AT178" s="17" t="s">
        <v>144</v>
      </c>
      <c r="AU178" s="17" t="s">
        <v>86</v>
      </c>
    </row>
    <row r="179" spans="1:65" s="12" customFormat="1">
      <c r="B179" s="179"/>
      <c r="D179" s="175" t="s">
        <v>145</v>
      </c>
      <c r="E179" s="180" t="s">
        <v>1</v>
      </c>
      <c r="F179" s="181" t="s">
        <v>523</v>
      </c>
      <c r="H179" s="180" t="s">
        <v>1</v>
      </c>
      <c r="I179" s="182"/>
      <c r="J179" s="182"/>
      <c r="M179" s="179"/>
      <c r="N179" s="183"/>
      <c r="O179" s="184"/>
      <c r="P179" s="184"/>
      <c r="Q179" s="184"/>
      <c r="R179" s="184"/>
      <c r="S179" s="184"/>
      <c r="T179" s="184"/>
      <c r="U179" s="184"/>
      <c r="V179" s="184"/>
      <c r="W179" s="184"/>
      <c r="X179" s="185"/>
      <c r="AT179" s="180" t="s">
        <v>145</v>
      </c>
      <c r="AU179" s="180" t="s">
        <v>86</v>
      </c>
      <c r="AV179" s="12" t="s">
        <v>86</v>
      </c>
      <c r="AW179" s="12" t="s">
        <v>4</v>
      </c>
      <c r="AX179" s="12" t="s">
        <v>78</v>
      </c>
      <c r="AY179" s="180" t="s">
        <v>137</v>
      </c>
    </row>
    <row r="180" spans="1:65" s="13" customFormat="1">
      <c r="B180" s="186"/>
      <c r="D180" s="175" t="s">
        <v>145</v>
      </c>
      <c r="E180" s="187" t="s">
        <v>1</v>
      </c>
      <c r="F180" s="188" t="s">
        <v>86</v>
      </c>
      <c r="H180" s="189">
        <v>1</v>
      </c>
      <c r="I180" s="190"/>
      <c r="J180" s="190"/>
      <c r="M180" s="186"/>
      <c r="N180" s="191"/>
      <c r="O180" s="192"/>
      <c r="P180" s="192"/>
      <c r="Q180" s="192"/>
      <c r="R180" s="192"/>
      <c r="S180" s="192"/>
      <c r="T180" s="192"/>
      <c r="U180" s="192"/>
      <c r="V180" s="192"/>
      <c r="W180" s="192"/>
      <c r="X180" s="193"/>
      <c r="AT180" s="187" t="s">
        <v>145</v>
      </c>
      <c r="AU180" s="187" t="s">
        <v>86</v>
      </c>
      <c r="AV180" s="13" t="s">
        <v>88</v>
      </c>
      <c r="AW180" s="13" t="s">
        <v>4</v>
      </c>
      <c r="AX180" s="13" t="s">
        <v>78</v>
      </c>
      <c r="AY180" s="187" t="s">
        <v>137</v>
      </c>
    </row>
    <row r="181" spans="1:65" s="14" customFormat="1">
      <c r="B181" s="194"/>
      <c r="D181" s="175" t="s">
        <v>145</v>
      </c>
      <c r="E181" s="195" t="s">
        <v>1</v>
      </c>
      <c r="F181" s="196" t="s">
        <v>148</v>
      </c>
      <c r="H181" s="197">
        <v>1</v>
      </c>
      <c r="I181" s="198"/>
      <c r="J181" s="198"/>
      <c r="M181" s="194"/>
      <c r="N181" s="199"/>
      <c r="O181" s="200"/>
      <c r="P181" s="200"/>
      <c r="Q181" s="200"/>
      <c r="R181" s="200"/>
      <c r="S181" s="200"/>
      <c r="T181" s="200"/>
      <c r="U181" s="200"/>
      <c r="V181" s="200"/>
      <c r="W181" s="200"/>
      <c r="X181" s="201"/>
      <c r="AT181" s="195" t="s">
        <v>145</v>
      </c>
      <c r="AU181" s="195" t="s">
        <v>86</v>
      </c>
      <c r="AV181" s="14" t="s">
        <v>142</v>
      </c>
      <c r="AW181" s="14" t="s">
        <v>4</v>
      </c>
      <c r="AX181" s="14" t="s">
        <v>86</v>
      </c>
      <c r="AY181" s="195" t="s">
        <v>137</v>
      </c>
    </row>
    <row r="182" spans="1:65" s="2" customFormat="1" ht="16.5" customHeight="1">
      <c r="A182" s="31"/>
      <c r="B182" s="159"/>
      <c r="C182" s="160" t="s">
        <v>191</v>
      </c>
      <c r="D182" s="160" t="s">
        <v>138</v>
      </c>
      <c r="E182" s="161" t="s">
        <v>567</v>
      </c>
      <c r="F182" s="162" t="s">
        <v>546</v>
      </c>
      <c r="G182" s="163" t="s">
        <v>141</v>
      </c>
      <c r="H182" s="164">
        <v>1</v>
      </c>
      <c r="I182" s="165"/>
      <c r="J182" s="165"/>
      <c r="K182" s="166">
        <f>ROUND(P182*H182,2)</f>
        <v>0</v>
      </c>
      <c r="L182" s="167"/>
      <c r="M182" s="32"/>
      <c r="N182" s="168" t="s">
        <v>1</v>
      </c>
      <c r="O182" s="169" t="s">
        <v>41</v>
      </c>
      <c r="P182" s="170">
        <f>I182+J182</f>
        <v>0</v>
      </c>
      <c r="Q182" s="170">
        <f>ROUND(I182*H182,2)</f>
        <v>0</v>
      </c>
      <c r="R182" s="170">
        <f>ROUND(J182*H182,2)</f>
        <v>0</v>
      </c>
      <c r="S182" s="56"/>
      <c r="T182" s="171">
        <f>S182*H182</f>
        <v>0</v>
      </c>
      <c r="U182" s="171">
        <v>0</v>
      </c>
      <c r="V182" s="171">
        <f>U182*H182</f>
        <v>0</v>
      </c>
      <c r="W182" s="171">
        <v>0</v>
      </c>
      <c r="X182" s="172">
        <f>W182*H182</f>
        <v>0</v>
      </c>
      <c r="Y182" s="31"/>
      <c r="Z182" s="31"/>
      <c r="AA182" s="31"/>
      <c r="AB182" s="31"/>
      <c r="AC182" s="31"/>
      <c r="AD182" s="31"/>
      <c r="AE182" s="31"/>
      <c r="AR182" s="173" t="s">
        <v>142</v>
      </c>
      <c r="AT182" s="173" t="s">
        <v>138</v>
      </c>
      <c r="AU182" s="173" t="s">
        <v>86</v>
      </c>
      <c r="AY182" s="17" t="s">
        <v>137</v>
      </c>
      <c r="BE182" s="174">
        <f>IF(O182="základní",K182,0)</f>
        <v>0</v>
      </c>
      <c r="BF182" s="174">
        <f>IF(O182="snížená",K182,0)</f>
        <v>0</v>
      </c>
      <c r="BG182" s="174">
        <f>IF(O182="zákl. přenesená",K182,0)</f>
        <v>0</v>
      </c>
      <c r="BH182" s="174">
        <f>IF(O182="sníž. přenesená",K182,0)</f>
        <v>0</v>
      </c>
      <c r="BI182" s="174">
        <f>IF(O182="nulová",K182,0)</f>
        <v>0</v>
      </c>
      <c r="BJ182" s="17" t="s">
        <v>86</v>
      </c>
      <c r="BK182" s="174">
        <f>ROUND(P182*H182,2)</f>
        <v>0</v>
      </c>
      <c r="BL182" s="17" t="s">
        <v>142</v>
      </c>
      <c r="BM182" s="173" t="s">
        <v>253</v>
      </c>
    </row>
    <row r="183" spans="1:65" s="2" customFormat="1">
      <c r="A183" s="31"/>
      <c r="B183" s="32"/>
      <c r="C183" s="31"/>
      <c r="D183" s="175" t="s">
        <v>144</v>
      </c>
      <c r="E183" s="31"/>
      <c r="F183" s="176" t="s">
        <v>546</v>
      </c>
      <c r="G183" s="31"/>
      <c r="H183" s="31"/>
      <c r="I183" s="95"/>
      <c r="J183" s="95"/>
      <c r="K183" s="31"/>
      <c r="L183" s="31"/>
      <c r="M183" s="32"/>
      <c r="N183" s="177"/>
      <c r="O183" s="178"/>
      <c r="P183" s="56"/>
      <c r="Q183" s="56"/>
      <c r="R183" s="56"/>
      <c r="S183" s="56"/>
      <c r="T183" s="56"/>
      <c r="U183" s="56"/>
      <c r="V183" s="56"/>
      <c r="W183" s="56"/>
      <c r="X183" s="57"/>
      <c r="Y183" s="31"/>
      <c r="Z183" s="31"/>
      <c r="AA183" s="31"/>
      <c r="AB183" s="31"/>
      <c r="AC183" s="31"/>
      <c r="AD183" s="31"/>
      <c r="AE183" s="31"/>
      <c r="AT183" s="17" t="s">
        <v>144</v>
      </c>
      <c r="AU183" s="17" t="s">
        <v>86</v>
      </c>
    </row>
    <row r="184" spans="1:65" s="12" customFormat="1">
      <c r="B184" s="179"/>
      <c r="D184" s="175" t="s">
        <v>145</v>
      </c>
      <c r="E184" s="180" t="s">
        <v>1</v>
      </c>
      <c r="F184" s="181" t="s">
        <v>523</v>
      </c>
      <c r="H184" s="180" t="s">
        <v>1</v>
      </c>
      <c r="I184" s="182"/>
      <c r="J184" s="182"/>
      <c r="M184" s="179"/>
      <c r="N184" s="183"/>
      <c r="O184" s="184"/>
      <c r="P184" s="184"/>
      <c r="Q184" s="184"/>
      <c r="R184" s="184"/>
      <c r="S184" s="184"/>
      <c r="T184" s="184"/>
      <c r="U184" s="184"/>
      <c r="V184" s="184"/>
      <c r="W184" s="184"/>
      <c r="X184" s="185"/>
      <c r="AT184" s="180" t="s">
        <v>145</v>
      </c>
      <c r="AU184" s="180" t="s">
        <v>86</v>
      </c>
      <c r="AV184" s="12" t="s">
        <v>86</v>
      </c>
      <c r="AW184" s="12" t="s">
        <v>4</v>
      </c>
      <c r="AX184" s="12" t="s">
        <v>78</v>
      </c>
      <c r="AY184" s="180" t="s">
        <v>137</v>
      </c>
    </row>
    <row r="185" spans="1:65" s="13" customFormat="1">
      <c r="B185" s="186"/>
      <c r="D185" s="175" t="s">
        <v>145</v>
      </c>
      <c r="E185" s="187" t="s">
        <v>1</v>
      </c>
      <c r="F185" s="188" t="s">
        <v>86</v>
      </c>
      <c r="H185" s="189">
        <v>1</v>
      </c>
      <c r="I185" s="190"/>
      <c r="J185" s="190"/>
      <c r="M185" s="186"/>
      <c r="N185" s="191"/>
      <c r="O185" s="192"/>
      <c r="P185" s="192"/>
      <c r="Q185" s="192"/>
      <c r="R185" s="192"/>
      <c r="S185" s="192"/>
      <c r="T185" s="192"/>
      <c r="U185" s="192"/>
      <c r="V185" s="192"/>
      <c r="W185" s="192"/>
      <c r="X185" s="193"/>
      <c r="AT185" s="187" t="s">
        <v>145</v>
      </c>
      <c r="AU185" s="187" t="s">
        <v>86</v>
      </c>
      <c r="AV185" s="13" t="s">
        <v>88</v>
      </c>
      <c r="AW185" s="13" t="s">
        <v>4</v>
      </c>
      <c r="AX185" s="13" t="s">
        <v>78</v>
      </c>
      <c r="AY185" s="187" t="s">
        <v>137</v>
      </c>
    </row>
    <row r="186" spans="1:65" s="14" customFormat="1">
      <c r="B186" s="194"/>
      <c r="D186" s="175" t="s">
        <v>145</v>
      </c>
      <c r="E186" s="195" t="s">
        <v>1</v>
      </c>
      <c r="F186" s="196" t="s">
        <v>148</v>
      </c>
      <c r="H186" s="197">
        <v>1</v>
      </c>
      <c r="I186" s="198"/>
      <c r="J186" s="198"/>
      <c r="M186" s="194"/>
      <c r="N186" s="199"/>
      <c r="O186" s="200"/>
      <c r="P186" s="200"/>
      <c r="Q186" s="200"/>
      <c r="R186" s="200"/>
      <c r="S186" s="200"/>
      <c r="T186" s="200"/>
      <c r="U186" s="200"/>
      <c r="V186" s="200"/>
      <c r="W186" s="200"/>
      <c r="X186" s="201"/>
      <c r="AT186" s="195" t="s">
        <v>145</v>
      </c>
      <c r="AU186" s="195" t="s">
        <v>86</v>
      </c>
      <c r="AV186" s="14" t="s">
        <v>142</v>
      </c>
      <c r="AW186" s="14" t="s">
        <v>4</v>
      </c>
      <c r="AX186" s="14" t="s">
        <v>86</v>
      </c>
      <c r="AY186" s="195" t="s">
        <v>137</v>
      </c>
    </row>
    <row r="187" spans="1:65" s="11" customFormat="1" ht="25.9" customHeight="1">
      <c r="B187" s="147"/>
      <c r="D187" s="148" t="s">
        <v>77</v>
      </c>
      <c r="E187" s="149" t="s">
        <v>547</v>
      </c>
      <c r="F187" s="149" t="s">
        <v>548</v>
      </c>
      <c r="I187" s="150"/>
      <c r="J187" s="150"/>
      <c r="K187" s="151">
        <f>BK187</f>
        <v>0</v>
      </c>
      <c r="M187" s="147"/>
      <c r="N187" s="152"/>
      <c r="O187" s="153"/>
      <c r="P187" s="153"/>
      <c r="Q187" s="154">
        <f>SUM(Q188:Q202)</f>
        <v>0</v>
      </c>
      <c r="R187" s="154">
        <f>SUM(R188:R202)</f>
        <v>0</v>
      </c>
      <c r="S187" s="153"/>
      <c r="T187" s="155">
        <f>SUM(T188:T202)</f>
        <v>0</v>
      </c>
      <c r="U187" s="153"/>
      <c r="V187" s="155">
        <f>SUM(V188:V202)</f>
        <v>0</v>
      </c>
      <c r="W187" s="153"/>
      <c r="X187" s="156">
        <f>SUM(X188:X202)</f>
        <v>0</v>
      </c>
      <c r="AR187" s="148" t="s">
        <v>86</v>
      </c>
      <c r="AT187" s="157" t="s">
        <v>77</v>
      </c>
      <c r="AU187" s="157" t="s">
        <v>78</v>
      </c>
      <c r="AY187" s="148" t="s">
        <v>137</v>
      </c>
      <c r="BK187" s="158">
        <f>SUM(BK188:BK202)</f>
        <v>0</v>
      </c>
    </row>
    <row r="188" spans="1:65" s="2" customFormat="1" ht="16.5" customHeight="1">
      <c r="A188" s="31"/>
      <c r="B188" s="159"/>
      <c r="C188" s="160" t="s">
        <v>196</v>
      </c>
      <c r="D188" s="160" t="s">
        <v>138</v>
      </c>
      <c r="E188" s="161" t="s">
        <v>568</v>
      </c>
      <c r="F188" s="162" t="s">
        <v>550</v>
      </c>
      <c r="G188" s="163" t="s">
        <v>141</v>
      </c>
      <c r="H188" s="164">
        <v>1</v>
      </c>
      <c r="I188" s="165"/>
      <c r="J188" s="165"/>
      <c r="K188" s="166">
        <f>ROUND(P188*H188,2)</f>
        <v>0</v>
      </c>
      <c r="L188" s="167"/>
      <c r="M188" s="32"/>
      <c r="N188" s="168" t="s">
        <v>1</v>
      </c>
      <c r="O188" s="169" t="s">
        <v>41</v>
      </c>
      <c r="P188" s="170">
        <f>I188+J188</f>
        <v>0</v>
      </c>
      <c r="Q188" s="170">
        <f>ROUND(I188*H188,2)</f>
        <v>0</v>
      </c>
      <c r="R188" s="170">
        <f>ROUND(J188*H188,2)</f>
        <v>0</v>
      </c>
      <c r="S188" s="56"/>
      <c r="T188" s="171">
        <f>S188*H188</f>
        <v>0</v>
      </c>
      <c r="U188" s="171">
        <v>0</v>
      </c>
      <c r="V188" s="171">
        <f>U188*H188</f>
        <v>0</v>
      </c>
      <c r="W188" s="171">
        <v>0</v>
      </c>
      <c r="X188" s="172">
        <f>W188*H188</f>
        <v>0</v>
      </c>
      <c r="Y188" s="31"/>
      <c r="Z188" s="31"/>
      <c r="AA188" s="31"/>
      <c r="AB188" s="31"/>
      <c r="AC188" s="31"/>
      <c r="AD188" s="31"/>
      <c r="AE188" s="31"/>
      <c r="AR188" s="173" t="s">
        <v>142</v>
      </c>
      <c r="AT188" s="173" t="s">
        <v>138</v>
      </c>
      <c r="AU188" s="173" t="s">
        <v>86</v>
      </c>
      <c r="AY188" s="17" t="s">
        <v>137</v>
      </c>
      <c r="BE188" s="174">
        <f>IF(O188="základní",K188,0)</f>
        <v>0</v>
      </c>
      <c r="BF188" s="174">
        <f>IF(O188="snížená",K188,0)</f>
        <v>0</v>
      </c>
      <c r="BG188" s="174">
        <f>IF(O188="zákl. přenesená",K188,0)</f>
        <v>0</v>
      </c>
      <c r="BH188" s="174">
        <f>IF(O188="sníž. přenesená",K188,0)</f>
        <v>0</v>
      </c>
      <c r="BI188" s="174">
        <f>IF(O188="nulová",K188,0)</f>
        <v>0</v>
      </c>
      <c r="BJ188" s="17" t="s">
        <v>86</v>
      </c>
      <c r="BK188" s="174">
        <f>ROUND(P188*H188,2)</f>
        <v>0</v>
      </c>
      <c r="BL188" s="17" t="s">
        <v>142</v>
      </c>
      <c r="BM188" s="173" t="s">
        <v>311</v>
      </c>
    </row>
    <row r="189" spans="1:65" s="2" customFormat="1">
      <c r="A189" s="31"/>
      <c r="B189" s="32"/>
      <c r="C189" s="31"/>
      <c r="D189" s="175" t="s">
        <v>144</v>
      </c>
      <c r="E189" s="31"/>
      <c r="F189" s="176" t="s">
        <v>550</v>
      </c>
      <c r="G189" s="31"/>
      <c r="H189" s="31"/>
      <c r="I189" s="95"/>
      <c r="J189" s="95"/>
      <c r="K189" s="31"/>
      <c r="L189" s="31"/>
      <c r="M189" s="32"/>
      <c r="N189" s="177"/>
      <c r="O189" s="178"/>
      <c r="P189" s="56"/>
      <c r="Q189" s="56"/>
      <c r="R189" s="56"/>
      <c r="S189" s="56"/>
      <c r="T189" s="56"/>
      <c r="U189" s="56"/>
      <c r="V189" s="56"/>
      <c r="W189" s="56"/>
      <c r="X189" s="57"/>
      <c r="Y189" s="31"/>
      <c r="Z189" s="31"/>
      <c r="AA189" s="31"/>
      <c r="AB189" s="31"/>
      <c r="AC189" s="31"/>
      <c r="AD189" s="31"/>
      <c r="AE189" s="31"/>
      <c r="AT189" s="17" t="s">
        <v>144</v>
      </c>
      <c r="AU189" s="17" t="s">
        <v>86</v>
      </c>
    </row>
    <row r="190" spans="1:65" s="12" customFormat="1">
      <c r="B190" s="179"/>
      <c r="D190" s="175" t="s">
        <v>145</v>
      </c>
      <c r="E190" s="180" t="s">
        <v>1</v>
      </c>
      <c r="F190" s="181" t="s">
        <v>480</v>
      </c>
      <c r="H190" s="180" t="s">
        <v>1</v>
      </c>
      <c r="I190" s="182"/>
      <c r="J190" s="182"/>
      <c r="M190" s="179"/>
      <c r="N190" s="183"/>
      <c r="O190" s="184"/>
      <c r="P190" s="184"/>
      <c r="Q190" s="184"/>
      <c r="R190" s="184"/>
      <c r="S190" s="184"/>
      <c r="T190" s="184"/>
      <c r="U190" s="184"/>
      <c r="V190" s="184"/>
      <c r="W190" s="184"/>
      <c r="X190" s="185"/>
      <c r="AT190" s="180" t="s">
        <v>145</v>
      </c>
      <c r="AU190" s="180" t="s">
        <v>86</v>
      </c>
      <c r="AV190" s="12" t="s">
        <v>86</v>
      </c>
      <c r="AW190" s="12" t="s">
        <v>4</v>
      </c>
      <c r="AX190" s="12" t="s">
        <v>78</v>
      </c>
      <c r="AY190" s="180" t="s">
        <v>137</v>
      </c>
    </row>
    <row r="191" spans="1:65" s="13" customFormat="1">
      <c r="B191" s="186"/>
      <c r="D191" s="175" t="s">
        <v>145</v>
      </c>
      <c r="E191" s="187" t="s">
        <v>1</v>
      </c>
      <c r="F191" s="188" t="s">
        <v>86</v>
      </c>
      <c r="H191" s="189">
        <v>1</v>
      </c>
      <c r="I191" s="190"/>
      <c r="J191" s="190"/>
      <c r="M191" s="186"/>
      <c r="N191" s="191"/>
      <c r="O191" s="192"/>
      <c r="P191" s="192"/>
      <c r="Q191" s="192"/>
      <c r="R191" s="192"/>
      <c r="S191" s="192"/>
      <c r="T191" s="192"/>
      <c r="U191" s="192"/>
      <c r="V191" s="192"/>
      <c r="W191" s="192"/>
      <c r="X191" s="193"/>
      <c r="AT191" s="187" t="s">
        <v>145</v>
      </c>
      <c r="AU191" s="187" t="s">
        <v>86</v>
      </c>
      <c r="AV191" s="13" t="s">
        <v>88</v>
      </c>
      <c r="AW191" s="13" t="s">
        <v>4</v>
      </c>
      <c r="AX191" s="13" t="s">
        <v>78</v>
      </c>
      <c r="AY191" s="187" t="s">
        <v>137</v>
      </c>
    </row>
    <row r="192" spans="1:65" s="14" customFormat="1">
      <c r="B192" s="194"/>
      <c r="D192" s="175" t="s">
        <v>145</v>
      </c>
      <c r="E192" s="195" t="s">
        <v>1</v>
      </c>
      <c r="F192" s="196" t="s">
        <v>148</v>
      </c>
      <c r="H192" s="197">
        <v>1</v>
      </c>
      <c r="I192" s="198"/>
      <c r="J192" s="198"/>
      <c r="M192" s="194"/>
      <c r="N192" s="199"/>
      <c r="O192" s="200"/>
      <c r="P192" s="200"/>
      <c r="Q192" s="200"/>
      <c r="R192" s="200"/>
      <c r="S192" s="200"/>
      <c r="T192" s="200"/>
      <c r="U192" s="200"/>
      <c r="V192" s="200"/>
      <c r="W192" s="200"/>
      <c r="X192" s="201"/>
      <c r="AT192" s="195" t="s">
        <v>145</v>
      </c>
      <c r="AU192" s="195" t="s">
        <v>86</v>
      </c>
      <c r="AV192" s="14" t="s">
        <v>142</v>
      </c>
      <c r="AW192" s="14" t="s">
        <v>4</v>
      </c>
      <c r="AX192" s="14" t="s">
        <v>86</v>
      </c>
      <c r="AY192" s="195" t="s">
        <v>137</v>
      </c>
    </row>
    <row r="193" spans="1:65" s="2" customFormat="1" ht="36" customHeight="1">
      <c r="A193" s="31"/>
      <c r="B193" s="159"/>
      <c r="C193" s="160" t="s">
        <v>203</v>
      </c>
      <c r="D193" s="160" t="s">
        <v>138</v>
      </c>
      <c r="E193" s="161" t="s">
        <v>569</v>
      </c>
      <c r="F193" s="162" t="s">
        <v>552</v>
      </c>
      <c r="G193" s="163" t="s">
        <v>162</v>
      </c>
      <c r="H193" s="164">
        <v>47</v>
      </c>
      <c r="I193" s="165"/>
      <c r="J193" s="165"/>
      <c r="K193" s="166">
        <f>ROUND(P193*H193,2)</f>
        <v>0</v>
      </c>
      <c r="L193" s="167"/>
      <c r="M193" s="32"/>
      <c r="N193" s="168" t="s">
        <v>1</v>
      </c>
      <c r="O193" s="169" t="s">
        <v>41</v>
      </c>
      <c r="P193" s="170">
        <f>I193+J193</f>
        <v>0</v>
      </c>
      <c r="Q193" s="170">
        <f>ROUND(I193*H193,2)</f>
        <v>0</v>
      </c>
      <c r="R193" s="170">
        <f>ROUND(J193*H193,2)</f>
        <v>0</v>
      </c>
      <c r="S193" s="56"/>
      <c r="T193" s="171">
        <f>S193*H193</f>
        <v>0</v>
      </c>
      <c r="U193" s="171">
        <v>0</v>
      </c>
      <c r="V193" s="171">
        <f>U193*H193</f>
        <v>0</v>
      </c>
      <c r="W193" s="171">
        <v>0</v>
      </c>
      <c r="X193" s="172">
        <f>W193*H193</f>
        <v>0</v>
      </c>
      <c r="Y193" s="31"/>
      <c r="Z193" s="31"/>
      <c r="AA193" s="31"/>
      <c r="AB193" s="31"/>
      <c r="AC193" s="31"/>
      <c r="AD193" s="31"/>
      <c r="AE193" s="31"/>
      <c r="AR193" s="173" t="s">
        <v>142</v>
      </c>
      <c r="AT193" s="173" t="s">
        <v>138</v>
      </c>
      <c r="AU193" s="173" t="s">
        <v>86</v>
      </c>
      <c r="AY193" s="17" t="s">
        <v>137</v>
      </c>
      <c r="BE193" s="174">
        <f>IF(O193="základní",K193,0)</f>
        <v>0</v>
      </c>
      <c r="BF193" s="174">
        <f>IF(O193="snížená",K193,0)</f>
        <v>0</v>
      </c>
      <c r="BG193" s="174">
        <f>IF(O193="zákl. přenesená",K193,0)</f>
        <v>0</v>
      </c>
      <c r="BH193" s="174">
        <f>IF(O193="sníž. přenesená",K193,0)</f>
        <v>0</v>
      </c>
      <c r="BI193" s="174">
        <f>IF(O193="nulová",K193,0)</f>
        <v>0</v>
      </c>
      <c r="BJ193" s="17" t="s">
        <v>86</v>
      </c>
      <c r="BK193" s="174">
        <f>ROUND(P193*H193,2)</f>
        <v>0</v>
      </c>
      <c r="BL193" s="17" t="s">
        <v>142</v>
      </c>
      <c r="BM193" s="173" t="s">
        <v>324</v>
      </c>
    </row>
    <row r="194" spans="1:65" s="2" customFormat="1" ht="19.5">
      <c r="A194" s="31"/>
      <c r="B194" s="32"/>
      <c r="C194" s="31"/>
      <c r="D194" s="175" t="s">
        <v>144</v>
      </c>
      <c r="E194" s="31"/>
      <c r="F194" s="176" t="s">
        <v>552</v>
      </c>
      <c r="G194" s="31"/>
      <c r="H194" s="31"/>
      <c r="I194" s="95"/>
      <c r="J194" s="95"/>
      <c r="K194" s="31"/>
      <c r="L194" s="31"/>
      <c r="M194" s="32"/>
      <c r="N194" s="177"/>
      <c r="O194" s="178"/>
      <c r="P194" s="56"/>
      <c r="Q194" s="56"/>
      <c r="R194" s="56"/>
      <c r="S194" s="56"/>
      <c r="T194" s="56"/>
      <c r="U194" s="56"/>
      <c r="V194" s="56"/>
      <c r="W194" s="56"/>
      <c r="X194" s="57"/>
      <c r="Y194" s="31"/>
      <c r="Z194" s="31"/>
      <c r="AA194" s="31"/>
      <c r="AB194" s="31"/>
      <c r="AC194" s="31"/>
      <c r="AD194" s="31"/>
      <c r="AE194" s="31"/>
      <c r="AT194" s="17" t="s">
        <v>144</v>
      </c>
      <c r="AU194" s="17" t="s">
        <v>86</v>
      </c>
    </row>
    <row r="195" spans="1:65" s="12" customFormat="1">
      <c r="B195" s="179"/>
      <c r="D195" s="175" t="s">
        <v>145</v>
      </c>
      <c r="E195" s="180" t="s">
        <v>1</v>
      </c>
      <c r="F195" s="181" t="s">
        <v>516</v>
      </c>
      <c r="H195" s="180" t="s">
        <v>1</v>
      </c>
      <c r="I195" s="182"/>
      <c r="J195" s="182"/>
      <c r="M195" s="179"/>
      <c r="N195" s="183"/>
      <c r="O195" s="184"/>
      <c r="P195" s="184"/>
      <c r="Q195" s="184"/>
      <c r="R195" s="184"/>
      <c r="S195" s="184"/>
      <c r="T195" s="184"/>
      <c r="U195" s="184"/>
      <c r="V195" s="184"/>
      <c r="W195" s="184"/>
      <c r="X195" s="185"/>
      <c r="AT195" s="180" t="s">
        <v>145</v>
      </c>
      <c r="AU195" s="180" t="s">
        <v>86</v>
      </c>
      <c r="AV195" s="12" t="s">
        <v>86</v>
      </c>
      <c r="AW195" s="12" t="s">
        <v>4</v>
      </c>
      <c r="AX195" s="12" t="s">
        <v>78</v>
      </c>
      <c r="AY195" s="180" t="s">
        <v>137</v>
      </c>
    </row>
    <row r="196" spans="1:65" s="13" customFormat="1">
      <c r="B196" s="186"/>
      <c r="D196" s="175" t="s">
        <v>145</v>
      </c>
      <c r="E196" s="187" t="s">
        <v>1</v>
      </c>
      <c r="F196" s="188" t="s">
        <v>333</v>
      </c>
      <c r="H196" s="189">
        <v>47</v>
      </c>
      <c r="I196" s="190"/>
      <c r="J196" s="190"/>
      <c r="M196" s="186"/>
      <c r="N196" s="191"/>
      <c r="O196" s="192"/>
      <c r="P196" s="192"/>
      <c r="Q196" s="192"/>
      <c r="R196" s="192"/>
      <c r="S196" s="192"/>
      <c r="T196" s="192"/>
      <c r="U196" s="192"/>
      <c r="V196" s="192"/>
      <c r="W196" s="192"/>
      <c r="X196" s="193"/>
      <c r="AT196" s="187" t="s">
        <v>145</v>
      </c>
      <c r="AU196" s="187" t="s">
        <v>86</v>
      </c>
      <c r="AV196" s="13" t="s">
        <v>88</v>
      </c>
      <c r="AW196" s="13" t="s">
        <v>4</v>
      </c>
      <c r="AX196" s="13" t="s">
        <v>78</v>
      </c>
      <c r="AY196" s="187" t="s">
        <v>137</v>
      </c>
    </row>
    <row r="197" spans="1:65" s="14" customFormat="1">
      <c r="B197" s="194"/>
      <c r="D197" s="175" t="s">
        <v>145</v>
      </c>
      <c r="E197" s="195" t="s">
        <v>1</v>
      </c>
      <c r="F197" s="196" t="s">
        <v>148</v>
      </c>
      <c r="H197" s="197">
        <v>47</v>
      </c>
      <c r="I197" s="198"/>
      <c r="J197" s="198"/>
      <c r="M197" s="194"/>
      <c r="N197" s="199"/>
      <c r="O197" s="200"/>
      <c r="P197" s="200"/>
      <c r="Q197" s="200"/>
      <c r="R197" s="200"/>
      <c r="S197" s="200"/>
      <c r="T197" s="200"/>
      <c r="U197" s="200"/>
      <c r="V197" s="200"/>
      <c r="W197" s="200"/>
      <c r="X197" s="201"/>
      <c r="AT197" s="195" t="s">
        <v>145</v>
      </c>
      <c r="AU197" s="195" t="s">
        <v>86</v>
      </c>
      <c r="AV197" s="14" t="s">
        <v>142</v>
      </c>
      <c r="AW197" s="14" t="s">
        <v>4</v>
      </c>
      <c r="AX197" s="14" t="s">
        <v>86</v>
      </c>
      <c r="AY197" s="195" t="s">
        <v>137</v>
      </c>
    </row>
    <row r="198" spans="1:65" s="2" customFormat="1" ht="36" customHeight="1">
      <c r="A198" s="31"/>
      <c r="B198" s="159"/>
      <c r="C198" s="160" t="s">
        <v>9</v>
      </c>
      <c r="D198" s="160" t="s">
        <v>138</v>
      </c>
      <c r="E198" s="161" t="s">
        <v>570</v>
      </c>
      <c r="F198" s="162" t="s">
        <v>554</v>
      </c>
      <c r="G198" s="163" t="s">
        <v>141</v>
      </c>
      <c r="H198" s="164">
        <v>2</v>
      </c>
      <c r="I198" s="165"/>
      <c r="J198" s="165"/>
      <c r="K198" s="166">
        <f>ROUND(P198*H198,2)</f>
        <v>0</v>
      </c>
      <c r="L198" s="167"/>
      <c r="M198" s="32"/>
      <c r="N198" s="168" t="s">
        <v>1</v>
      </c>
      <c r="O198" s="169" t="s">
        <v>41</v>
      </c>
      <c r="P198" s="170">
        <f>I198+J198</f>
        <v>0</v>
      </c>
      <c r="Q198" s="170">
        <f>ROUND(I198*H198,2)</f>
        <v>0</v>
      </c>
      <c r="R198" s="170">
        <f>ROUND(J198*H198,2)</f>
        <v>0</v>
      </c>
      <c r="S198" s="56"/>
      <c r="T198" s="171">
        <f>S198*H198</f>
        <v>0</v>
      </c>
      <c r="U198" s="171">
        <v>0</v>
      </c>
      <c r="V198" s="171">
        <f>U198*H198</f>
        <v>0</v>
      </c>
      <c r="W198" s="171">
        <v>0</v>
      </c>
      <c r="X198" s="172">
        <f>W198*H198</f>
        <v>0</v>
      </c>
      <c r="Y198" s="31"/>
      <c r="Z198" s="31"/>
      <c r="AA198" s="31"/>
      <c r="AB198" s="31"/>
      <c r="AC198" s="31"/>
      <c r="AD198" s="31"/>
      <c r="AE198" s="31"/>
      <c r="AR198" s="173" t="s">
        <v>142</v>
      </c>
      <c r="AT198" s="173" t="s">
        <v>138</v>
      </c>
      <c r="AU198" s="173" t="s">
        <v>86</v>
      </c>
      <c r="AY198" s="17" t="s">
        <v>137</v>
      </c>
      <c r="BE198" s="174">
        <f>IF(O198="základní",K198,0)</f>
        <v>0</v>
      </c>
      <c r="BF198" s="174">
        <f>IF(O198="snížená",K198,0)</f>
        <v>0</v>
      </c>
      <c r="BG198" s="174">
        <f>IF(O198="zákl. přenesená",K198,0)</f>
        <v>0</v>
      </c>
      <c r="BH198" s="174">
        <f>IF(O198="sníž. přenesená",K198,0)</f>
        <v>0</v>
      </c>
      <c r="BI198" s="174">
        <f>IF(O198="nulová",K198,0)</f>
        <v>0</v>
      </c>
      <c r="BJ198" s="17" t="s">
        <v>86</v>
      </c>
      <c r="BK198" s="174">
        <f>ROUND(P198*H198,2)</f>
        <v>0</v>
      </c>
      <c r="BL198" s="17" t="s">
        <v>142</v>
      </c>
      <c r="BM198" s="173" t="s">
        <v>328</v>
      </c>
    </row>
    <row r="199" spans="1:65" s="2" customFormat="1" ht="19.5">
      <c r="A199" s="31"/>
      <c r="B199" s="32"/>
      <c r="C199" s="31"/>
      <c r="D199" s="175" t="s">
        <v>144</v>
      </c>
      <c r="E199" s="31"/>
      <c r="F199" s="176" t="s">
        <v>554</v>
      </c>
      <c r="G199" s="31"/>
      <c r="H199" s="31"/>
      <c r="I199" s="95"/>
      <c r="J199" s="95"/>
      <c r="K199" s="31"/>
      <c r="L199" s="31"/>
      <c r="M199" s="32"/>
      <c r="N199" s="177"/>
      <c r="O199" s="178"/>
      <c r="P199" s="56"/>
      <c r="Q199" s="56"/>
      <c r="R199" s="56"/>
      <c r="S199" s="56"/>
      <c r="T199" s="56"/>
      <c r="U199" s="56"/>
      <c r="V199" s="56"/>
      <c r="W199" s="56"/>
      <c r="X199" s="57"/>
      <c r="Y199" s="31"/>
      <c r="Z199" s="31"/>
      <c r="AA199" s="31"/>
      <c r="AB199" s="31"/>
      <c r="AC199" s="31"/>
      <c r="AD199" s="31"/>
      <c r="AE199" s="31"/>
      <c r="AT199" s="17" t="s">
        <v>144</v>
      </c>
      <c r="AU199" s="17" t="s">
        <v>86</v>
      </c>
    </row>
    <row r="200" spans="1:65" s="12" customFormat="1">
      <c r="B200" s="179"/>
      <c r="D200" s="175" t="s">
        <v>145</v>
      </c>
      <c r="E200" s="180" t="s">
        <v>1</v>
      </c>
      <c r="F200" s="181" t="s">
        <v>516</v>
      </c>
      <c r="H200" s="180" t="s">
        <v>1</v>
      </c>
      <c r="I200" s="182"/>
      <c r="J200" s="182"/>
      <c r="M200" s="179"/>
      <c r="N200" s="183"/>
      <c r="O200" s="184"/>
      <c r="P200" s="184"/>
      <c r="Q200" s="184"/>
      <c r="R200" s="184"/>
      <c r="S200" s="184"/>
      <c r="T200" s="184"/>
      <c r="U200" s="184"/>
      <c r="V200" s="184"/>
      <c r="W200" s="184"/>
      <c r="X200" s="185"/>
      <c r="AT200" s="180" t="s">
        <v>145</v>
      </c>
      <c r="AU200" s="180" t="s">
        <v>86</v>
      </c>
      <c r="AV200" s="12" t="s">
        <v>86</v>
      </c>
      <c r="AW200" s="12" t="s">
        <v>4</v>
      </c>
      <c r="AX200" s="12" t="s">
        <v>78</v>
      </c>
      <c r="AY200" s="180" t="s">
        <v>137</v>
      </c>
    </row>
    <row r="201" spans="1:65" s="13" customFormat="1">
      <c r="B201" s="186"/>
      <c r="D201" s="175" t="s">
        <v>145</v>
      </c>
      <c r="E201" s="187" t="s">
        <v>1</v>
      </c>
      <c r="F201" s="188" t="s">
        <v>88</v>
      </c>
      <c r="H201" s="189">
        <v>2</v>
      </c>
      <c r="I201" s="190"/>
      <c r="J201" s="190"/>
      <c r="M201" s="186"/>
      <c r="N201" s="191"/>
      <c r="O201" s="192"/>
      <c r="P201" s="192"/>
      <c r="Q201" s="192"/>
      <c r="R201" s="192"/>
      <c r="S201" s="192"/>
      <c r="T201" s="192"/>
      <c r="U201" s="192"/>
      <c r="V201" s="192"/>
      <c r="W201" s="192"/>
      <c r="X201" s="193"/>
      <c r="AT201" s="187" t="s">
        <v>145</v>
      </c>
      <c r="AU201" s="187" t="s">
        <v>86</v>
      </c>
      <c r="AV201" s="13" t="s">
        <v>88</v>
      </c>
      <c r="AW201" s="13" t="s">
        <v>4</v>
      </c>
      <c r="AX201" s="13" t="s">
        <v>78</v>
      </c>
      <c r="AY201" s="187" t="s">
        <v>137</v>
      </c>
    </row>
    <row r="202" spans="1:65" s="14" customFormat="1">
      <c r="B202" s="194"/>
      <c r="D202" s="175" t="s">
        <v>145</v>
      </c>
      <c r="E202" s="195" t="s">
        <v>1</v>
      </c>
      <c r="F202" s="196" t="s">
        <v>148</v>
      </c>
      <c r="H202" s="197">
        <v>2</v>
      </c>
      <c r="I202" s="198"/>
      <c r="J202" s="198"/>
      <c r="M202" s="194"/>
      <c r="N202" s="199"/>
      <c r="O202" s="200"/>
      <c r="P202" s="200"/>
      <c r="Q202" s="200"/>
      <c r="R202" s="200"/>
      <c r="S202" s="200"/>
      <c r="T202" s="200"/>
      <c r="U202" s="200"/>
      <c r="V202" s="200"/>
      <c r="W202" s="200"/>
      <c r="X202" s="201"/>
      <c r="AT202" s="195" t="s">
        <v>145</v>
      </c>
      <c r="AU202" s="195" t="s">
        <v>86</v>
      </c>
      <c r="AV202" s="14" t="s">
        <v>142</v>
      </c>
      <c r="AW202" s="14" t="s">
        <v>4</v>
      </c>
      <c r="AX202" s="14" t="s">
        <v>86</v>
      </c>
      <c r="AY202" s="195" t="s">
        <v>137</v>
      </c>
    </row>
    <row r="203" spans="1:65" s="11" customFormat="1" ht="25.9" customHeight="1">
      <c r="B203" s="147"/>
      <c r="D203" s="148" t="s">
        <v>77</v>
      </c>
      <c r="E203" s="149" t="s">
        <v>375</v>
      </c>
      <c r="F203" s="149" t="s">
        <v>376</v>
      </c>
      <c r="I203" s="150"/>
      <c r="J203" s="150"/>
      <c r="K203" s="151">
        <f>BK203</f>
        <v>0</v>
      </c>
      <c r="M203" s="147"/>
      <c r="N203" s="152"/>
      <c r="O203" s="153"/>
      <c r="P203" s="153"/>
      <c r="Q203" s="154">
        <f>SUM(Q204:Q213)</f>
        <v>0</v>
      </c>
      <c r="R203" s="154">
        <f>SUM(R204:R213)</f>
        <v>0</v>
      </c>
      <c r="S203" s="153"/>
      <c r="T203" s="155">
        <f>SUM(T204:T213)</f>
        <v>0</v>
      </c>
      <c r="U203" s="153"/>
      <c r="V203" s="155">
        <f>SUM(V204:V213)</f>
        <v>0</v>
      </c>
      <c r="W203" s="153"/>
      <c r="X203" s="156">
        <f>SUM(X204:X213)</f>
        <v>0</v>
      </c>
      <c r="AR203" s="148" t="s">
        <v>86</v>
      </c>
      <c r="AT203" s="157" t="s">
        <v>77</v>
      </c>
      <c r="AU203" s="157" t="s">
        <v>78</v>
      </c>
      <c r="AY203" s="148" t="s">
        <v>137</v>
      </c>
      <c r="BK203" s="158">
        <f>SUM(BK204:BK213)</f>
        <v>0</v>
      </c>
    </row>
    <row r="204" spans="1:65" s="2" customFormat="1" ht="16.5" customHeight="1">
      <c r="A204" s="31"/>
      <c r="B204" s="159"/>
      <c r="C204" s="160" t="s">
        <v>143</v>
      </c>
      <c r="D204" s="160" t="s">
        <v>138</v>
      </c>
      <c r="E204" s="161" t="s">
        <v>571</v>
      </c>
      <c r="F204" s="162" t="s">
        <v>392</v>
      </c>
      <c r="G204" s="163" t="s">
        <v>141</v>
      </c>
      <c r="H204" s="164">
        <v>1</v>
      </c>
      <c r="I204" s="165"/>
      <c r="J204" s="165"/>
      <c r="K204" s="166">
        <f>ROUND(P204*H204,2)</f>
        <v>0</v>
      </c>
      <c r="L204" s="167"/>
      <c r="M204" s="32"/>
      <c r="N204" s="168" t="s">
        <v>1</v>
      </c>
      <c r="O204" s="169" t="s">
        <v>41</v>
      </c>
      <c r="P204" s="170">
        <f>I204+J204</f>
        <v>0</v>
      </c>
      <c r="Q204" s="170">
        <f>ROUND(I204*H204,2)</f>
        <v>0</v>
      </c>
      <c r="R204" s="170">
        <f>ROUND(J204*H204,2)</f>
        <v>0</v>
      </c>
      <c r="S204" s="56"/>
      <c r="T204" s="171">
        <f>S204*H204</f>
        <v>0</v>
      </c>
      <c r="U204" s="171">
        <v>0</v>
      </c>
      <c r="V204" s="171">
        <f>U204*H204</f>
        <v>0</v>
      </c>
      <c r="W204" s="171">
        <v>0</v>
      </c>
      <c r="X204" s="172">
        <f>W204*H204</f>
        <v>0</v>
      </c>
      <c r="Y204" s="31"/>
      <c r="Z204" s="31"/>
      <c r="AA204" s="31"/>
      <c r="AB204" s="31"/>
      <c r="AC204" s="31"/>
      <c r="AD204" s="31"/>
      <c r="AE204" s="31"/>
      <c r="AR204" s="173" t="s">
        <v>142</v>
      </c>
      <c r="AT204" s="173" t="s">
        <v>138</v>
      </c>
      <c r="AU204" s="173" t="s">
        <v>86</v>
      </c>
      <c r="AY204" s="17" t="s">
        <v>137</v>
      </c>
      <c r="BE204" s="174">
        <f>IF(O204="základní",K204,0)</f>
        <v>0</v>
      </c>
      <c r="BF204" s="174">
        <f>IF(O204="snížená",K204,0)</f>
        <v>0</v>
      </c>
      <c r="BG204" s="174">
        <f>IF(O204="zákl. přenesená",K204,0)</f>
        <v>0</v>
      </c>
      <c r="BH204" s="174">
        <f>IF(O204="sníž. přenesená",K204,0)</f>
        <v>0</v>
      </c>
      <c r="BI204" s="174">
        <f>IF(O204="nulová",K204,0)</f>
        <v>0</v>
      </c>
      <c r="BJ204" s="17" t="s">
        <v>86</v>
      </c>
      <c r="BK204" s="174">
        <f>ROUND(P204*H204,2)</f>
        <v>0</v>
      </c>
      <c r="BL204" s="17" t="s">
        <v>142</v>
      </c>
      <c r="BM204" s="173" t="s">
        <v>336</v>
      </c>
    </row>
    <row r="205" spans="1:65" s="2" customFormat="1">
      <c r="A205" s="31"/>
      <c r="B205" s="32"/>
      <c r="C205" s="31"/>
      <c r="D205" s="175" t="s">
        <v>144</v>
      </c>
      <c r="E205" s="31"/>
      <c r="F205" s="176" t="s">
        <v>392</v>
      </c>
      <c r="G205" s="31"/>
      <c r="H205" s="31"/>
      <c r="I205" s="95"/>
      <c r="J205" s="95"/>
      <c r="K205" s="31"/>
      <c r="L205" s="31"/>
      <c r="M205" s="32"/>
      <c r="N205" s="177"/>
      <c r="O205" s="178"/>
      <c r="P205" s="56"/>
      <c r="Q205" s="56"/>
      <c r="R205" s="56"/>
      <c r="S205" s="56"/>
      <c r="T205" s="56"/>
      <c r="U205" s="56"/>
      <c r="V205" s="56"/>
      <c r="W205" s="56"/>
      <c r="X205" s="57"/>
      <c r="Y205" s="31"/>
      <c r="Z205" s="31"/>
      <c r="AA205" s="31"/>
      <c r="AB205" s="31"/>
      <c r="AC205" s="31"/>
      <c r="AD205" s="31"/>
      <c r="AE205" s="31"/>
      <c r="AT205" s="17" t="s">
        <v>144</v>
      </c>
      <c r="AU205" s="17" t="s">
        <v>86</v>
      </c>
    </row>
    <row r="206" spans="1:65" s="12" customFormat="1">
      <c r="B206" s="179"/>
      <c r="D206" s="175" t="s">
        <v>145</v>
      </c>
      <c r="E206" s="180" t="s">
        <v>1</v>
      </c>
      <c r="F206" s="181" t="s">
        <v>392</v>
      </c>
      <c r="H206" s="180" t="s">
        <v>1</v>
      </c>
      <c r="I206" s="182"/>
      <c r="J206" s="182"/>
      <c r="M206" s="179"/>
      <c r="N206" s="183"/>
      <c r="O206" s="184"/>
      <c r="P206" s="184"/>
      <c r="Q206" s="184"/>
      <c r="R206" s="184"/>
      <c r="S206" s="184"/>
      <c r="T206" s="184"/>
      <c r="U206" s="184"/>
      <c r="V206" s="184"/>
      <c r="W206" s="184"/>
      <c r="X206" s="185"/>
      <c r="AT206" s="180" t="s">
        <v>145</v>
      </c>
      <c r="AU206" s="180" t="s">
        <v>86</v>
      </c>
      <c r="AV206" s="12" t="s">
        <v>86</v>
      </c>
      <c r="AW206" s="12" t="s">
        <v>4</v>
      </c>
      <c r="AX206" s="12" t="s">
        <v>78</v>
      </c>
      <c r="AY206" s="180" t="s">
        <v>137</v>
      </c>
    </row>
    <row r="207" spans="1:65" s="13" customFormat="1">
      <c r="B207" s="186"/>
      <c r="D207" s="175" t="s">
        <v>145</v>
      </c>
      <c r="E207" s="187" t="s">
        <v>1</v>
      </c>
      <c r="F207" s="188" t="s">
        <v>86</v>
      </c>
      <c r="H207" s="189">
        <v>1</v>
      </c>
      <c r="I207" s="190"/>
      <c r="J207" s="190"/>
      <c r="M207" s="186"/>
      <c r="N207" s="191"/>
      <c r="O207" s="192"/>
      <c r="P207" s="192"/>
      <c r="Q207" s="192"/>
      <c r="R207" s="192"/>
      <c r="S207" s="192"/>
      <c r="T207" s="192"/>
      <c r="U207" s="192"/>
      <c r="V207" s="192"/>
      <c r="W207" s="192"/>
      <c r="X207" s="193"/>
      <c r="AT207" s="187" t="s">
        <v>145</v>
      </c>
      <c r="AU207" s="187" t="s">
        <v>86</v>
      </c>
      <c r="AV207" s="13" t="s">
        <v>88</v>
      </c>
      <c r="AW207" s="13" t="s">
        <v>4</v>
      </c>
      <c r="AX207" s="13" t="s">
        <v>78</v>
      </c>
      <c r="AY207" s="187" t="s">
        <v>137</v>
      </c>
    </row>
    <row r="208" spans="1:65" s="14" customFormat="1">
      <c r="B208" s="194"/>
      <c r="D208" s="175" t="s">
        <v>145</v>
      </c>
      <c r="E208" s="195" t="s">
        <v>1</v>
      </c>
      <c r="F208" s="196" t="s">
        <v>148</v>
      </c>
      <c r="H208" s="197">
        <v>1</v>
      </c>
      <c r="I208" s="198"/>
      <c r="J208" s="198"/>
      <c r="M208" s="194"/>
      <c r="N208" s="199"/>
      <c r="O208" s="200"/>
      <c r="P208" s="200"/>
      <c r="Q208" s="200"/>
      <c r="R208" s="200"/>
      <c r="S208" s="200"/>
      <c r="T208" s="200"/>
      <c r="U208" s="200"/>
      <c r="V208" s="200"/>
      <c r="W208" s="200"/>
      <c r="X208" s="201"/>
      <c r="AT208" s="195" t="s">
        <v>145</v>
      </c>
      <c r="AU208" s="195" t="s">
        <v>86</v>
      </c>
      <c r="AV208" s="14" t="s">
        <v>142</v>
      </c>
      <c r="AW208" s="14" t="s">
        <v>4</v>
      </c>
      <c r="AX208" s="14" t="s">
        <v>86</v>
      </c>
      <c r="AY208" s="195" t="s">
        <v>137</v>
      </c>
    </row>
    <row r="209" spans="1:65" s="2" customFormat="1" ht="16.5" customHeight="1">
      <c r="A209" s="31"/>
      <c r="B209" s="159"/>
      <c r="C209" s="160" t="s">
        <v>213</v>
      </c>
      <c r="D209" s="160" t="s">
        <v>138</v>
      </c>
      <c r="E209" s="161" t="s">
        <v>572</v>
      </c>
      <c r="F209" s="162" t="s">
        <v>398</v>
      </c>
      <c r="G209" s="163" t="s">
        <v>141</v>
      </c>
      <c r="H209" s="164">
        <v>1</v>
      </c>
      <c r="I209" s="165"/>
      <c r="J209" s="165"/>
      <c r="K209" s="166">
        <f>ROUND(P209*H209,2)</f>
        <v>0</v>
      </c>
      <c r="L209" s="167"/>
      <c r="M209" s="32"/>
      <c r="N209" s="168" t="s">
        <v>1</v>
      </c>
      <c r="O209" s="169" t="s">
        <v>41</v>
      </c>
      <c r="P209" s="170">
        <f>I209+J209</f>
        <v>0</v>
      </c>
      <c r="Q209" s="170">
        <f>ROUND(I209*H209,2)</f>
        <v>0</v>
      </c>
      <c r="R209" s="170">
        <f>ROUND(J209*H209,2)</f>
        <v>0</v>
      </c>
      <c r="S209" s="56"/>
      <c r="T209" s="171">
        <f>S209*H209</f>
        <v>0</v>
      </c>
      <c r="U209" s="171">
        <v>0</v>
      </c>
      <c r="V209" s="171">
        <f>U209*H209</f>
        <v>0</v>
      </c>
      <c r="W209" s="171">
        <v>0</v>
      </c>
      <c r="X209" s="172">
        <f>W209*H209</f>
        <v>0</v>
      </c>
      <c r="Y209" s="31"/>
      <c r="Z209" s="31"/>
      <c r="AA209" s="31"/>
      <c r="AB209" s="31"/>
      <c r="AC209" s="31"/>
      <c r="AD209" s="31"/>
      <c r="AE209" s="31"/>
      <c r="AR209" s="173" t="s">
        <v>142</v>
      </c>
      <c r="AT209" s="173" t="s">
        <v>138</v>
      </c>
      <c r="AU209" s="173" t="s">
        <v>86</v>
      </c>
      <c r="AY209" s="17" t="s">
        <v>137</v>
      </c>
      <c r="BE209" s="174">
        <f>IF(O209="základní",K209,0)</f>
        <v>0</v>
      </c>
      <c r="BF209" s="174">
        <f>IF(O209="snížená",K209,0)</f>
        <v>0</v>
      </c>
      <c r="BG209" s="174">
        <f>IF(O209="zákl. přenesená",K209,0)</f>
        <v>0</v>
      </c>
      <c r="BH209" s="174">
        <f>IF(O209="sníž. přenesená",K209,0)</f>
        <v>0</v>
      </c>
      <c r="BI209" s="174">
        <f>IF(O209="nulová",K209,0)</f>
        <v>0</v>
      </c>
      <c r="BJ209" s="17" t="s">
        <v>86</v>
      </c>
      <c r="BK209" s="174">
        <f>ROUND(P209*H209,2)</f>
        <v>0</v>
      </c>
      <c r="BL209" s="17" t="s">
        <v>142</v>
      </c>
      <c r="BM209" s="173" t="s">
        <v>467</v>
      </c>
    </row>
    <row r="210" spans="1:65" s="2" customFormat="1">
      <c r="A210" s="31"/>
      <c r="B210" s="32"/>
      <c r="C210" s="31"/>
      <c r="D210" s="175" t="s">
        <v>144</v>
      </c>
      <c r="E210" s="31"/>
      <c r="F210" s="176" t="s">
        <v>398</v>
      </c>
      <c r="G210" s="31"/>
      <c r="H210" s="31"/>
      <c r="I210" s="95"/>
      <c r="J210" s="95"/>
      <c r="K210" s="31"/>
      <c r="L210" s="31"/>
      <c r="M210" s="32"/>
      <c r="N210" s="177"/>
      <c r="O210" s="178"/>
      <c r="P210" s="56"/>
      <c r="Q210" s="56"/>
      <c r="R210" s="56"/>
      <c r="S210" s="56"/>
      <c r="T210" s="56"/>
      <c r="U210" s="56"/>
      <c r="V210" s="56"/>
      <c r="W210" s="56"/>
      <c r="X210" s="57"/>
      <c r="Y210" s="31"/>
      <c r="Z210" s="31"/>
      <c r="AA210" s="31"/>
      <c r="AB210" s="31"/>
      <c r="AC210" s="31"/>
      <c r="AD210" s="31"/>
      <c r="AE210" s="31"/>
      <c r="AT210" s="17" t="s">
        <v>144</v>
      </c>
      <c r="AU210" s="17" t="s">
        <v>86</v>
      </c>
    </row>
    <row r="211" spans="1:65" s="12" customFormat="1">
      <c r="B211" s="179"/>
      <c r="D211" s="175" t="s">
        <v>145</v>
      </c>
      <c r="E211" s="180" t="s">
        <v>1</v>
      </c>
      <c r="F211" s="181" t="s">
        <v>398</v>
      </c>
      <c r="H211" s="180" t="s">
        <v>1</v>
      </c>
      <c r="I211" s="182"/>
      <c r="J211" s="182"/>
      <c r="M211" s="179"/>
      <c r="N211" s="183"/>
      <c r="O211" s="184"/>
      <c r="P211" s="184"/>
      <c r="Q211" s="184"/>
      <c r="R211" s="184"/>
      <c r="S211" s="184"/>
      <c r="T211" s="184"/>
      <c r="U211" s="184"/>
      <c r="V211" s="184"/>
      <c r="W211" s="184"/>
      <c r="X211" s="185"/>
      <c r="AT211" s="180" t="s">
        <v>145</v>
      </c>
      <c r="AU211" s="180" t="s">
        <v>86</v>
      </c>
      <c r="AV211" s="12" t="s">
        <v>86</v>
      </c>
      <c r="AW211" s="12" t="s">
        <v>4</v>
      </c>
      <c r="AX211" s="12" t="s">
        <v>78</v>
      </c>
      <c r="AY211" s="180" t="s">
        <v>137</v>
      </c>
    </row>
    <row r="212" spans="1:65" s="13" customFormat="1">
      <c r="B212" s="186"/>
      <c r="D212" s="175" t="s">
        <v>145</v>
      </c>
      <c r="E212" s="187" t="s">
        <v>1</v>
      </c>
      <c r="F212" s="188" t="s">
        <v>86</v>
      </c>
      <c r="H212" s="189">
        <v>1</v>
      </c>
      <c r="I212" s="190"/>
      <c r="J212" s="190"/>
      <c r="M212" s="186"/>
      <c r="N212" s="191"/>
      <c r="O212" s="192"/>
      <c r="P212" s="192"/>
      <c r="Q212" s="192"/>
      <c r="R212" s="192"/>
      <c r="S212" s="192"/>
      <c r="T212" s="192"/>
      <c r="U212" s="192"/>
      <c r="V212" s="192"/>
      <c r="W212" s="192"/>
      <c r="X212" s="193"/>
      <c r="AT212" s="187" t="s">
        <v>145</v>
      </c>
      <c r="AU212" s="187" t="s">
        <v>86</v>
      </c>
      <c r="AV212" s="13" t="s">
        <v>88</v>
      </c>
      <c r="AW212" s="13" t="s">
        <v>4</v>
      </c>
      <c r="AX212" s="13" t="s">
        <v>78</v>
      </c>
      <c r="AY212" s="187" t="s">
        <v>137</v>
      </c>
    </row>
    <row r="213" spans="1:65" s="14" customFormat="1">
      <c r="B213" s="194"/>
      <c r="D213" s="175" t="s">
        <v>145</v>
      </c>
      <c r="E213" s="195" t="s">
        <v>1</v>
      </c>
      <c r="F213" s="196" t="s">
        <v>148</v>
      </c>
      <c r="H213" s="197">
        <v>1</v>
      </c>
      <c r="I213" s="198"/>
      <c r="J213" s="198"/>
      <c r="M213" s="194"/>
      <c r="N213" s="202"/>
      <c r="O213" s="203"/>
      <c r="P213" s="203"/>
      <c r="Q213" s="203"/>
      <c r="R213" s="203"/>
      <c r="S213" s="203"/>
      <c r="T213" s="203"/>
      <c r="U213" s="203"/>
      <c r="V213" s="203"/>
      <c r="W213" s="203"/>
      <c r="X213" s="204"/>
      <c r="AT213" s="195" t="s">
        <v>145</v>
      </c>
      <c r="AU213" s="195" t="s">
        <v>86</v>
      </c>
      <c r="AV213" s="14" t="s">
        <v>142</v>
      </c>
      <c r="AW213" s="14" t="s">
        <v>4</v>
      </c>
      <c r="AX213" s="14" t="s">
        <v>86</v>
      </c>
      <c r="AY213" s="195" t="s">
        <v>137</v>
      </c>
    </row>
    <row r="214" spans="1:65" s="2" customFormat="1" ht="6.95" customHeight="1">
      <c r="A214" s="31"/>
      <c r="B214" s="46"/>
      <c r="C214" s="47"/>
      <c r="D214" s="47"/>
      <c r="E214" s="47"/>
      <c r="F214" s="47"/>
      <c r="G214" s="47"/>
      <c r="H214" s="47"/>
      <c r="I214" s="121"/>
      <c r="J214" s="121"/>
      <c r="K214" s="47"/>
      <c r="L214" s="47"/>
      <c r="M214" s="32"/>
      <c r="N214" s="31"/>
      <c r="P214" s="31"/>
      <c r="Q214" s="31"/>
      <c r="R214" s="31"/>
      <c r="S214" s="31"/>
      <c r="T214" s="31"/>
      <c r="U214" s="31"/>
      <c r="V214" s="31"/>
      <c r="W214" s="31"/>
      <c r="X214" s="31"/>
      <c r="Y214" s="31"/>
      <c r="Z214" s="31"/>
      <c r="AA214" s="31"/>
      <c r="AB214" s="31"/>
      <c r="AC214" s="31"/>
      <c r="AD214" s="31"/>
      <c r="AE214" s="31"/>
    </row>
  </sheetData>
  <autoFilter ref="C121:L213"/>
  <mergeCells count="9">
    <mergeCell ref="E87:H87"/>
    <mergeCell ref="E112:H112"/>
    <mergeCell ref="E114:H114"/>
    <mergeCell ref="M2:Z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1"/>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0" width="20.1640625" style="92" customWidth="1"/>
    <col min="11" max="11" width="20.16406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2"/>
      <c r="J2" s="92"/>
      <c r="M2" s="233" t="s">
        <v>6</v>
      </c>
      <c r="N2" s="234"/>
      <c r="O2" s="234"/>
      <c r="P2" s="234"/>
      <c r="Q2" s="234"/>
      <c r="R2" s="234"/>
      <c r="S2" s="234"/>
      <c r="T2" s="234"/>
      <c r="U2" s="234"/>
      <c r="V2" s="234"/>
      <c r="W2" s="234"/>
      <c r="X2" s="234"/>
      <c r="Y2" s="234"/>
      <c r="Z2" s="234"/>
      <c r="AT2" s="17" t="s">
        <v>100</v>
      </c>
    </row>
    <row r="3" spans="1:46" s="1" customFormat="1" ht="6.95" customHeight="1">
      <c r="B3" s="18"/>
      <c r="C3" s="19"/>
      <c r="D3" s="19"/>
      <c r="E3" s="19"/>
      <c r="F3" s="19"/>
      <c r="G3" s="19"/>
      <c r="H3" s="19"/>
      <c r="I3" s="93"/>
      <c r="J3" s="93"/>
      <c r="K3" s="19"/>
      <c r="L3" s="19"/>
      <c r="M3" s="20"/>
      <c r="AT3" s="17" t="s">
        <v>88</v>
      </c>
    </row>
    <row r="4" spans="1:46" s="1" customFormat="1" ht="24.95" customHeight="1">
      <c r="B4" s="20"/>
      <c r="D4" s="21" t="s">
        <v>101</v>
      </c>
      <c r="I4" s="92"/>
      <c r="J4" s="92"/>
      <c r="M4" s="20"/>
      <c r="N4" s="94" t="s">
        <v>11</v>
      </c>
      <c r="AT4" s="17" t="s">
        <v>3</v>
      </c>
    </row>
    <row r="5" spans="1:46" s="1" customFormat="1" ht="6.95" customHeight="1">
      <c r="B5" s="20"/>
      <c r="I5" s="92"/>
      <c r="J5" s="92"/>
      <c r="M5" s="20"/>
    </row>
    <row r="6" spans="1:46" s="1" customFormat="1" ht="12" customHeight="1">
      <c r="B6" s="20"/>
      <c r="D6" s="27" t="s">
        <v>17</v>
      </c>
      <c r="I6" s="92"/>
      <c r="J6" s="92"/>
      <c r="M6" s="20"/>
    </row>
    <row r="7" spans="1:46" s="1" customFormat="1" ht="25.5" customHeight="1">
      <c r="B7" s="20"/>
      <c r="E7" s="257" t="str">
        <f>'Rekapitulace stavby'!K6</f>
        <v>Stavební úpravy a přístavba výtahu, ZŠ Smetanova č.p. 460 Lanškroun  - II Etapa</v>
      </c>
      <c r="F7" s="258"/>
      <c r="G7" s="258"/>
      <c r="H7" s="258"/>
      <c r="I7" s="92"/>
      <c r="J7" s="92"/>
      <c r="M7" s="20"/>
    </row>
    <row r="8" spans="1:46" s="2" customFormat="1" ht="12" customHeight="1">
      <c r="A8" s="31"/>
      <c r="B8" s="32"/>
      <c r="C8" s="31"/>
      <c r="D8" s="27" t="s">
        <v>102</v>
      </c>
      <c r="E8" s="31"/>
      <c r="F8" s="31"/>
      <c r="G8" s="31"/>
      <c r="H8" s="31"/>
      <c r="I8" s="95"/>
      <c r="J8" s="95"/>
      <c r="K8" s="31"/>
      <c r="L8" s="31"/>
      <c r="M8" s="41"/>
      <c r="S8" s="31"/>
      <c r="T8" s="31"/>
      <c r="U8" s="31"/>
      <c r="V8" s="31"/>
      <c r="W8" s="31"/>
      <c r="X8" s="31"/>
      <c r="Y8" s="31"/>
      <c r="Z8" s="31"/>
      <c r="AA8" s="31"/>
      <c r="AB8" s="31"/>
      <c r="AC8" s="31"/>
      <c r="AD8" s="31"/>
      <c r="AE8" s="31"/>
    </row>
    <row r="9" spans="1:46" s="2" customFormat="1" ht="16.5" customHeight="1">
      <c r="A9" s="31"/>
      <c r="B9" s="32"/>
      <c r="C9" s="31"/>
      <c r="D9" s="31"/>
      <c r="E9" s="241" t="s">
        <v>573</v>
      </c>
      <c r="F9" s="256"/>
      <c r="G9" s="256"/>
      <c r="H9" s="256"/>
      <c r="I9" s="95"/>
      <c r="J9" s="95"/>
      <c r="K9" s="31"/>
      <c r="L9" s="31"/>
      <c r="M9" s="41"/>
      <c r="S9" s="31"/>
      <c r="T9" s="31"/>
      <c r="U9" s="31"/>
      <c r="V9" s="31"/>
      <c r="W9" s="31"/>
      <c r="X9" s="31"/>
      <c r="Y9" s="31"/>
      <c r="Z9" s="31"/>
      <c r="AA9" s="31"/>
      <c r="AB9" s="31"/>
      <c r="AC9" s="31"/>
      <c r="AD9" s="31"/>
      <c r="AE9" s="31"/>
    </row>
    <row r="10" spans="1:46" s="2" customFormat="1">
      <c r="A10" s="31"/>
      <c r="B10" s="32"/>
      <c r="C10" s="31"/>
      <c r="D10" s="31"/>
      <c r="E10" s="31"/>
      <c r="F10" s="31"/>
      <c r="G10" s="31"/>
      <c r="H10" s="31"/>
      <c r="I10" s="95"/>
      <c r="J10" s="95"/>
      <c r="K10" s="31"/>
      <c r="L10" s="31"/>
      <c r="M10" s="41"/>
      <c r="S10" s="31"/>
      <c r="T10" s="31"/>
      <c r="U10" s="31"/>
      <c r="V10" s="31"/>
      <c r="W10" s="31"/>
      <c r="X10" s="31"/>
      <c r="Y10" s="31"/>
      <c r="Z10" s="31"/>
      <c r="AA10" s="31"/>
      <c r="AB10" s="31"/>
      <c r="AC10" s="31"/>
      <c r="AD10" s="31"/>
      <c r="AE10" s="31"/>
    </row>
    <row r="11" spans="1:46" s="2" customFormat="1" ht="12" customHeight="1">
      <c r="A11" s="31"/>
      <c r="B11" s="32"/>
      <c r="C11" s="31"/>
      <c r="D11" s="27" t="s">
        <v>19</v>
      </c>
      <c r="E11" s="31"/>
      <c r="F11" s="25" t="s">
        <v>1</v>
      </c>
      <c r="G11" s="31"/>
      <c r="H11" s="31"/>
      <c r="I11" s="96" t="s">
        <v>20</v>
      </c>
      <c r="J11" s="97" t="s">
        <v>1</v>
      </c>
      <c r="K11" s="31"/>
      <c r="L11" s="31"/>
      <c r="M11" s="41"/>
      <c r="S11" s="31"/>
      <c r="T11" s="31"/>
      <c r="U11" s="31"/>
      <c r="V11" s="31"/>
      <c r="W11" s="31"/>
      <c r="X11" s="31"/>
      <c r="Y11" s="31"/>
      <c r="Z11" s="31"/>
      <c r="AA11" s="31"/>
      <c r="AB11" s="31"/>
      <c r="AC11" s="31"/>
      <c r="AD11" s="31"/>
      <c r="AE11" s="31"/>
    </row>
    <row r="12" spans="1:46" s="2" customFormat="1" ht="12" customHeight="1">
      <c r="A12" s="31"/>
      <c r="B12" s="32"/>
      <c r="C12" s="31"/>
      <c r="D12" s="27" t="s">
        <v>21</v>
      </c>
      <c r="E12" s="31"/>
      <c r="F12" s="25" t="s">
        <v>22</v>
      </c>
      <c r="G12" s="31"/>
      <c r="H12" s="31"/>
      <c r="I12" s="96" t="s">
        <v>23</v>
      </c>
      <c r="J12" s="98" t="str">
        <f>'Rekapitulace stavby'!AN8</f>
        <v>31. 7. 2019</v>
      </c>
      <c r="K12" s="31"/>
      <c r="L12" s="31"/>
      <c r="M12" s="41"/>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95"/>
      <c r="J13" s="95"/>
      <c r="K13" s="31"/>
      <c r="L13" s="31"/>
      <c r="M13" s="41"/>
      <c r="S13" s="31"/>
      <c r="T13" s="31"/>
      <c r="U13" s="31"/>
      <c r="V13" s="31"/>
      <c r="W13" s="31"/>
      <c r="X13" s="31"/>
      <c r="Y13" s="31"/>
      <c r="Z13" s="31"/>
      <c r="AA13" s="31"/>
      <c r="AB13" s="31"/>
      <c r="AC13" s="31"/>
      <c r="AD13" s="31"/>
      <c r="AE13" s="31"/>
    </row>
    <row r="14" spans="1:46" s="2" customFormat="1" ht="12" customHeight="1">
      <c r="A14" s="31"/>
      <c r="B14" s="32"/>
      <c r="C14" s="31"/>
      <c r="D14" s="27" t="s">
        <v>25</v>
      </c>
      <c r="E14" s="31"/>
      <c r="F14" s="31"/>
      <c r="G14" s="31"/>
      <c r="H14" s="31"/>
      <c r="I14" s="96" t="s">
        <v>26</v>
      </c>
      <c r="J14" s="97" t="s">
        <v>1</v>
      </c>
      <c r="K14" s="31"/>
      <c r="L14" s="31"/>
      <c r="M14" s="41"/>
      <c r="S14" s="31"/>
      <c r="T14" s="31"/>
      <c r="U14" s="31"/>
      <c r="V14" s="31"/>
      <c r="W14" s="31"/>
      <c r="X14" s="31"/>
      <c r="Y14" s="31"/>
      <c r="Z14" s="31"/>
      <c r="AA14" s="31"/>
      <c r="AB14" s="31"/>
      <c r="AC14" s="31"/>
      <c r="AD14" s="31"/>
      <c r="AE14" s="31"/>
    </row>
    <row r="15" spans="1:46" s="2" customFormat="1" ht="18" customHeight="1">
      <c r="A15" s="31"/>
      <c r="B15" s="32"/>
      <c r="C15" s="31"/>
      <c r="D15" s="31"/>
      <c r="E15" s="25" t="s">
        <v>27</v>
      </c>
      <c r="F15" s="31"/>
      <c r="G15" s="31"/>
      <c r="H15" s="31"/>
      <c r="I15" s="96" t="s">
        <v>28</v>
      </c>
      <c r="J15" s="97" t="s">
        <v>1</v>
      </c>
      <c r="K15" s="31"/>
      <c r="L15" s="31"/>
      <c r="M15" s="41"/>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95"/>
      <c r="J16" s="95"/>
      <c r="K16" s="31"/>
      <c r="L16" s="31"/>
      <c r="M16" s="41"/>
      <c r="S16" s="31"/>
      <c r="T16" s="31"/>
      <c r="U16" s="31"/>
      <c r="V16" s="31"/>
      <c r="W16" s="31"/>
      <c r="X16" s="31"/>
      <c r="Y16" s="31"/>
      <c r="Z16" s="31"/>
      <c r="AA16" s="31"/>
      <c r="AB16" s="31"/>
      <c r="AC16" s="31"/>
      <c r="AD16" s="31"/>
      <c r="AE16" s="31"/>
    </row>
    <row r="17" spans="1:31" s="2" customFormat="1" ht="12" customHeight="1">
      <c r="A17" s="31"/>
      <c r="B17" s="32"/>
      <c r="C17" s="31"/>
      <c r="D17" s="27" t="s">
        <v>29</v>
      </c>
      <c r="E17" s="31"/>
      <c r="F17" s="31"/>
      <c r="G17" s="31"/>
      <c r="H17" s="31"/>
      <c r="I17" s="96" t="s">
        <v>26</v>
      </c>
      <c r="J17" s="28" t="str">
        <f>'Rekapitulace stavby'!AN13</f>
        <v>Vyplň údaj</v>
      </c>
      <c r="K17" s="31"/>
      <c r="L17" s="31"/>
      <c r="M17" s="41"/>
      <c r="S17" s="31"/>
      <c r="T17" s="31"/>
      <c r="U17" s="31"/>
      <c r="V17" s="31"/>
      <c r="W17" s="31"/>
      <c r="X17" s="31"/>
      <c r="Y17" s="31"/>
      <c r="Z17" s="31"/>
      <c r="AA17" s="31"/>
      <c r="AB17" s="31"/>
      <c r="AC17" s="31"/>
      <c r="AD17" s="31"/>
      <c r="AE17" s="31"/>
    </row>
    <row r="18" spans="1:31" s="2" customFormat="1" ht="18" customHeight="1">
      <c r="A18" s="31"/>
      <c r="B18" s="32"/>
      <c r="C18" s="31"/>
      <c r="D18" s="31"/>
      <c r="E18" s="259" t="str">
        <f>'Rekapitulace stavby'!E14</f>
        <v>Vyplň údaj</v>
      </c>
      <c r="F18" s="244"/>
      <c r="G18" s="244"/>
      <c r="H18" s="244"/>
      <c r="I18" s="96" t="s">
        <v>28</v>
      </c>
      <c r="J18" s="28" t="str">
        <f>'Rekapitulace stavby'!AN14</f>
        <v>Vyplň údaj</v>
      </c>
      <c r="K18" s="31"/>
      <c r="L18" s="31"/>
      <c r="M18" s="41"/>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95"/>
      <c r="J19" s="95"/>
      <c r="K19" s="31"/>
      <c r="L19" s="31"/>
      <c r="M19" s="41"/>
      <c r="S19" s="31"/>
      <c r="T19" s="31"/>
      <c r="U19" s="31"/>
      <c r="V19" s="31"/>
      <c r="W19" s="31"/>
      <c r="X19" s="31"/>
      <c r="Y19" s="31"/>
      <c r="Z19" s="31"/>
      <c r="AA19" s="31"/>
      <c r="AB19" s="31"/>
      <c r="AC19" s="31"/>
      <c r="AD19" s="31"/>
      <c r="AE19" s="31"/>
    </row>
    <row r="20" spans="1:31" s="2" customFormat="1" ht="12" customHeight="1">
      <c r="A20" s="31"/>
      <c r="B20" s="32"/>
      <c r="C20" s="31"/>
      <c r="D20" s="27" t="s">
        <v>31</v>
      </c>
      <c r="E20" s="31"/>
      <c r="F20" s="31"/>
      <c r="G20" s="31"/>
      <c r="H20" s="31"/>
      <c r="I20" s="96" t="s">
        <v>26</v>
      </c>
      <c r="J20" s="97" t="s">
        <v>1</v>
      </c>
      <c r="K20" s="31"/>
      <c r="L20" s="31"/>
      <c r="M20" s="41"/>
      <c r="S20" s="31"/>
      <c r="T20" s="31"/>
      <c r="U20" s="31"/>
      <c r="V20" s="31"/>
      <c r="W20" s="31"/>
      <c r="X20" s="31"/>
      <c r="Y20" s="31"/>
      <c r="Z20" s="31"/>
      <c r="AA20" s="31"/>
      <c r="AB20" s="31"/>
      <c r="AC20" s="31"/>
      <c r="AD20" s="31"/>
      <c r="AE20" s="31"/>
    </row>
    <row r="21" spans="1:31" s="2" customFormat="1" ht="18" customHeight="1">
      <c r="A21" s="31"/>
      <c r="B21" s="32"/>
      <c r="C21" s="31"/>
      <c r="D21" s="31"/>
      <c r="E21" s="25" t="s">
        <v>32</v>
      </c>
      <c r="F21" s="31"/>
      <c r="G21" s="31"/>
      <c r="H21" s="31"/>
      <c r="I21" s="96" t="s">
        <v>28</v>
      </c>
      <c r="J21" s="97" t="s">
        <v>1</v>
      </c>
      <c r="K21" s="31"/>
      <c r="L21" s="31"/>
      <c r="M21" s="41"/>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95"/>
      <c r="J22" s="95"/>
      <c r="K22" s="31"/>
      <c r="L22" s="31"/>
      <c r="M22" s="41"/>
      <c r="S22" s="31"/>
      <c r="T22" s="31"/>
      <c r="U22" s="31"/>
      <c r="V22" s="31"/>
      <c r="W22" s="31"/>
      <c r="X22" s="31"/>
      <c r="Y22" s="31"/>
      <c r="Z22" s="31"/>
      <c r="AA22" s="31"/>
      <c r="AB22" s="31"/>
      <c r="AC22" s="31"/>
      <c r="AD22" s="31"/>
      <c r="AE22" s="31"/>
    </row>
    <row r="23" spans="1:31" s="2" customFormat="1" ht="12" customHeight="1">
      <c r="A23" s="31"/>
      <c r="B23" s="32"/>
      <c r="C23" s="31"/>
      <c r="D23" s="27" t="s">
        <v>33</v>
      </c>
      <c r="E23" s="31"/>
      <c r="F23" s="31"/>
      <c r="G23" s="31"/>
      <c r="H23" s="31"/>
      <c r="I23" s="96" t="s">
        <v>26</v>
      </c>
      <c r="J23" s="97" t="s">
        <v>1</v>
      </c>
      <c r="K23" s="31"/>
      <c r="L23" s="31"/>
      <c r="M23" s="41"/>
      <c r="S23" s="31"/>
      <c r="T23" s="31"/>
      <c r="U23" s="31"/>
      <c r="V23" s="31"/>
      <c r="W23" s="31"/>
      <c r="X23" s="31"/>
      <c r="Y23" s="31"/>
      <c r="Z23" s="31"/>
      <c r="AA23" s="31"/>
      <c r="AB23" s="31"/>
      <c r="AC23" s="31"/>
      <c r="AD23" s="31"/>
      <c r="AE23" s="31"/>
    </row>
    <row r="24" spans="1:31" s="2" customFormat="1" ht="18" customHeight="1">
      <c r="A24" s="31"/>
      <c r="B24" s="32"/>
      <c r="C24" s="31"/>
      <c r="D24" s="31"/>
      <c r="E24" s="25" t="s">
        <v>32</v>
      </c>
      <c r="F24" s="31"/>
      <c r="G24" s="31"/>
      <c r="H24" s="31"/>
      <c r="I24" s="96" t="s">
        <v>28</v>
      </c>
      <c r="J24" s="97" t="s">
        <v>1</v>
      </c>
      <c r="K24" s="31"/>
      <c r="L24" s="31"/>
      <c r="M24" s="41"/>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95"/>
      <c r="J25" s="95"/>
      <c r="K25" s="31"/>
      <c r="L25" s="31"/>
      <c r="M25" s="41"/>
      <c r="S25" s="31"/>
      <c r="T25" s="31"/>
      <c r="U25" s="31"/>
      <c r="V25" s="31"/>
      <c r="W25" s="31"/>
      <c r="X25" s="31"/>
      <c r="Y25" s="31"/>
      <c r="Z25" s="31"/>
      <c r="AA25" s="31"/>
      <c r="AB25" s="31"/>
      <c r="AC25" s="31"/>
      <c r="AD25" s="31"/>
      <c r="AE25" s="31"/>
    </row>
    <row r="26" spans="1:31" s="2" customFormat="1" ht="12" customHeight="1">
      <c r="A26" s="31"/>
      <c r="B26" s="32"/>
      <c r="C26" s="31"/>
      <c r="D26" s="27" t="s">
        <v>34</v>
      </c>
      <c r="E26" s="31"/>
      <c r="F26" s="31"/>
      <c r="G26" s="31"/>
      <c r="H26" s="31"/>
      <c r="I26" s="95"/>
      <c r="J26" s="95"/>
      <c r="K26" s="31"/>
      <c r="L26" s="31"/>
      <c r="M26" s="41"/>
      <c r="S26" s="31"/>
      <c r="T26" s="31"/>
      <c r="U26" s="31"/>
      <c r="V26" s="31"/>
      <c r="W26" s="31"/>
      <c r="X26" s="31"/>
      <c r="Y26" s="31"/>
      <c r="Z26" s="31"/>
      <c r="AA26" s="31"/>
      <c r="AB26" s="31"/>
      <c r="AC26" s="31"/>
      <c r="AD26" s="31"/>
      <c r="AE26" s="31"/>
    </row>
    <row r="27" spans="1:31" s="8" customFormat="1" ht="16.5" customHeight="1">
      <c r="A27" s="99"/>
      <c r="B27" s="100"/>
      <c r="C27" s="99"/>
      <c r="D27" s="99"/>
      <c r="E27" s="248" t="s">
        <v>1</v>
      </c>
      <c r="F27" s="248"/>
      <c r="G27" s="248"/>
      <c r="H27" s="248"/>
      <c r="I27" s="101"/>
      <c r="J27" s="101"/>
      <c r="K27" s="99"/>
      <c r="L27" s="99"/>
      <c r="M27" s="102"/>
      <c r="S27" s="99"/>
      <c r="T27" s="99"/>
      <c r="U27" s="99"/>
      <c r="V27" s="99"/>
      <c r="W27" s="99"/>
      <c r="X27" s="99"/>
      <c r="Y27" s="99"/>
      <c r="Z27" s="99"/>
      <c r="AA27" s="99"/>
      <c r="AB27" s="99"/>
      <c r="AC27" s="99"/>
      <c r="AD27" s="99"/>
      <c r="AE27" s="99"/>
    </row>
    <row r="28" spans="1:31" s="2" customFormat="1" ht="6.95" customHeight="1">
      <c r="A28" s="31"/>
      <c r="B28" s="32"/>
      <c r="C28" s="31"/>
      <c r="D28" s="31"/>
      <c r="E28" s="31"/>
      <c r="F28" s="31"/>
      <c r="G28" s="31"/>
      <c r="H28" s="31"/>
      <c r="I28" s="95"/>
      <c r="J28" s="95"/>
      <c r="K28" s="31"/>
      <c r="L28" s="31"/>
      <c r="M28" s="41"/>
      <c r="S28" s="31"/>
      <c r="T28" s="31"/>
      <c r="U28" s="31"/>
      <c r="V28" s="31"/>
      <c r="W28" s="31"/>
      <c r="X28" s="31"/>
      <c r="Y28" s="31"/>
      <c r="Z28" s="31"/>
      <c r="AA28" s="31"/>
      <c r="AB28" s="31"/>
      <c r="AC28" s="31"/>
      <c r="AD28" s="31"/>
      <c r="AE28" s="31"/>
    </row>
    <row r="29" spans="1:31" s="2" customFormat="1" ht="6.95" customHeight="1">
      <c r="A29" s="31"/>
      <c r="B29" s="32"/>
      <c r="C29" s="31"/>
      <c r="D29" s="64"/>
      <c r="E29" s="64"/>
      <c r="F29" s="64"/>
      <c r="G29" s="64"/>
      <c r="H29" s="64"/>
      <c r="I29" s="103"/>
      <c r="J29" s="103"/>
      <c r="K29" s="64"/>
      <c r="L29" s="64"/>
      <c r="M29" s="41"/>
      <c r="S29" s="31"/>
      <c r="T29" s="31"/>
      <c r="U29" s="31"/>
      <c r="V29" s="31"/>
      <c r="W29" s="31"/>
      <c r="X29" s="31"/>
      <c r="Y29" s="31"/>
      <c r="Z29" s="31"/>
      <c r="AA29" s="31"/>
      <c r="AB29" s="31"/>
      <c r="AC29" s="31"/>
      <c r="AD29" s="31"/>
      <c r="AE29" s="31"/>
    </row>
    <row r="30" spans="1:31" s="2" customFormat="1" ht="12.75">
      <c r="A30" s="31"/>
      <c r="B30" s="32"/>
      <c r="C30" s="31"/>
      <c r="D30" s="31"/>
      <c r="E30" s="27" t="s">
        <v>104</v>
      </c>
      <c r="F30" s="31"/>
      <c r="G30" s="31"/>
      <c r="H30" s="31"/>
      <c r="I30" s="95"/>
      <c r="J30" s="95"/>
      <c r="K30" s="104">
        <f>I96</f>
        <v>0</v>
      </c>
      <c r="L30" s="31"/>
      <c r="M30" s="41"/>
      <c r="S30" s="31"/>
      <c r="T30" s="31"/>
      <c r="U30" s="31"/>
      <c r="V30" s="31"/>
      <c r="W30" s="31"/>
      <c r="X30" s="31"/>
      <c r="Y30" s="31"/>
      <c r="Z30" s="31"/>
      <c r="AA30" s="31"/>
      <c r="AB30" s="31"/>
      <c r="AC30" s="31"/>
      <c r="AD30" s="31"/>
      <c r="AE30" s="31"/>
    </row>
    <row r="31" spans="1:31" s="2" customFormat="1" ht="12.75">
      <c r="A31" s="31"/>
      <c r="B31" s="32"/>
      <c r="C31" s="31"/>
      <c r="D31" s="31"/>
      <c r="E31" s="27" t="s">
        <v>105</v>
      </c>
      <c r="F31" s="31"/>
      <c r="G31" s="31"/>
      <c r="H31" s="31"/>
      <c r="I31" s="95"/>
      <c r="J31" s="95"/>
      <c r="K31" s="104">
        <f>J96</f>
        <v>0</v>
      </c>
      <c r="L31" s="31"/>
      <c r="M31" s="41"/>
      <c r="S31" s="31"/>
      <c r="T31" s="31"/>
      <c r="U31" s="31"/>
      <c r="V31" s="31"/>
      <c r="W31" s="31"/>
      <c r="X31" s="31"/>
      <c r="Y31" s="31"/>
      <c r="Z31" s="31"/>
      <c r="AA31" s="31"/>
      <c r="AB31" s="31"/>
      <c r="AC31" s="31"/>
      <c r="AD31" s="31"/>
      <c r="AE31" s="31"/>
    </row>
    <row r="32" spans="1:31" s="2" customFormat="1" ht="25.35" customHeight="1">
      <c r="A32" s="31"/>
      <c r="B32" s="32"/>
      <c r="C32" s="31"/>
      <c r="D32" s="105" t="s">
        <v>36</v>
      </c>
      <c r="E32" s="31"/>
      <c r="F32" s="31"/>
      <c r="G32" s="31"/>
      <c r="H32" s="31"/>
      <c r="I32" s="95"/>
      <c r="J32" s="95"/>
      <c r="K32" s="69">
        <f>ROUND(K119, 2)</f>
        <v>0</v>
      </c>
      <c r="L32" s="31"/>
      <c r="M32" s="41"/>
      <c r="S32" s="31"/>
      <c r="T32" s="31"/>
      <c r="U32" s="31"/>
      <c r="V32" s="31"/>
      <c r="W32" s="31"/>
      <c r="X32" s="31"/>
      <c r="Y32" s="31"/>
      <c r="Z32" s="31"/>
      <c r="AA32" s="31"/>
      <c r="AB32" s="31"/>
      <c r="AC32" s="31"/>
      <c r="AD32" s="31"/>
      <c r="AE32" s="31"/>
    </row>
    <row r="33" spans="1:31" s="2" customFormat="1" ht="6.95" customHeight="1">
      <c r="A33" s="31"/>
      <c r="B33" s="32"/>
      <c r="C33" s="31"/>
      <c r="D33" s="64"/>
      <c r="E33" s="64"/>
      <c r="F33" s="64"/>
      <c r="G33" s="64"/>
      <c r="H33" s="64"/>
      <c r="I33" s="103"/>
      <c r="J33" s="103"/>
      <c r="K33" s="64"/>
      <c r="L33" s="64"/>
      <c r="M33" s="41"/>
      <c r="S33" s="31"/>
      <c r="T33" s="31"/>
      <c r="U33" s="31"/>
      <c r="V33" s="31"/>
      <c r="W33" s="31"/>
      <c r="X33" s="31"/>
      <c r="Y33" s="31"/>
      <c r="Z33" s="31"/>
      <c r="AA33" s="31"/>
      <c r="AB33" s="31"/>
      <c r="AC33" s="31"/>
      <c r="AD33" s="31"/>
      <c r="AE33" s="31"/>
    </row>
    <row r="34" spans="1:31" s="2" customFormat="1" ht="14.45" customHeight="1">
      <c r="A34" s="31"/>
      <c r="B34" s="32"/>
      <c r="C34" s="31"/>
      <c r="D34" s="31"/>
      <c r="E34" s="31"/>
      <c r="F34" s="35" t="s">
        <v>38</v>
      </c>
      <c r="G34" s="31"/>
      <c r="H34" s="31"/>
      <c r="I34" s="106" t="s">
        <v>37</v>
      </c>
      <c r="J34" s="95"/>
      <c r="K34" s="35" t="s">
        <v>39</v>
      </c>
      <c r="L34" s="31"/>
      <c r="M34" s="41"/>
      <c r="S34" s="31"/>
      <c r="T34" s="31"/>
      <c r="U34" s="31"/>
      <c r="V34" s="31"/>
      <c r="W34" s="31"/>
      <c r="X34" s="31"/>
      <c r="Y34" s="31"/>
      <c r="Z34" s="31"/>
      <c r="AA34" s="31"/>
      <c r="AB34" s="31"/>
      <c r="AC34" s="31"/>
      <c r="AD34" s="31"/>
      <c r="AE34" s="31"/>
    </row>
    <row r="35" spans="1:31" s="2" customFormat="1" ht="14.45" customHeight="1">
      <c r="A35" s="31"/>
      <c r="B35" s="32"/>
      <c r="C35" s="31"/>
      <c r="D35" s="107" t="s">
        <v>40</v>
      </c>
      <c r="E35" s="27" t="s">
        <v>41</v>
      </c>
      <c r="F35" s="104">
        <f>ROUND((SUM(BE119:BE260)),  2)</f>
        <v>0</v>
      </c>
      <c r="G35" s="31"/>
      <c r="H35" s="31"/>
      <c r="I35" s="108">
        <v>0.21</v>
      </c>
      <c r="J35" s="95"/>
      <c r="K35" s="104">
        <f>ROUND(((SUM(BE119:BE260))*I35),  2)</f>
        <v>0</v>
      </c>
      <c r="L35" s="31"/>
      <c r="M35" s="41"/>
      <c r="S35" s="31"/>
      <c r="T35" s="31"/>
      <c r="U35" s="31"/>
      <c r="V35" s="31"/>
      <c r="W35" s="31"/>
      <c r="X35" s="31"/>
      <c r="Y35" s="31"/>
      <c r="Z35" s="31"/>
      <c r="AA35" s="31"/>
      <c r="AB35" s="31"/>
      <c r="AC35" s="31"/>
      <c r="AD35" s="31"/>
      <c r="AE35" s="31"/>
    </row>
    <row r="36" spans="1:31" s="2" customFormat="1" ht="14.45" customHeight="1">
      <c r="A36" s="31"/>
      <c r="B36" s="32"/>
      <c r="C36" s="31"/>
      <c r="D36" s="31"/>
      <c r="E36" s="27" t="s">
        <v>42</v>
      </c>
      <c r="F36" s="104">
        <f>ROUND((SUM(BF119:BF260)),  2)</f>
        <v>0</v>
      </c>
      <c r="G36" s="31"/>
      <c r="H36" s="31"/>
      <c r="I36" s="108">
        <v>0.15</v>
      </c>
      <c r="J36" s="95"/>
      <c r="K36" s="104">
        <f>ROUND(((SUM(BF119:BF260))*I36),  2)</f>
        <v>0</v>
      </c>
      <c r="L36" s="31"/>
      <c r="M36" s="41"/>
      <c r="S36" s="31"/>
      <c r="T36" s="31"/>
      <c r="U36" s="31"/>
      <c r="V36" s="31"/>
      <c r="W36" s="31"/>
      <c r="X36" s="31"/>
      <c r="Y36" s="31"/>
      <c r="Z36" s="31"/>
      <c r="AA36" s="31"/>
      <c r="AB36" s="31"/>
      <c r="AC36" s="31"/>
      <c r="AD36" s="31"/>
      <c r="AE36" s="31"/>
    </row>
    <row r="37" spans="1:31" s="2" customFormat="1" ht="14.45" hidden="1" customHeight="1">
      <c r="A37" s="31"/>
      <c r="B37" s="32"/>
      <c r="C37" s="31"/>
      <c r="D37" s="31"/>
      <c r="E37" s="27" t="s">
        <v>43</v>
      </c>
      <c r="F37" s="104">
        <f>ROUND((SUM(BG119:BG260)),  2)</f>
        <v>0</v>
      </c>
      <c r="G37" s="31"/>
      <c r="H37" s="31"/>
      <c r="I37" s="108">
        <v>0.21</v>
      </c>
      <c r="J37" s="95"/>
      <c r="K37" s="104">
        <f>0</f>
        <v>0</v>
      </c>
      <c r="L37" s="31"/>
      <c r="M37" s="41"/>
      <c r="S37" s="31"/>
      <c r="T37" s="31"/>
      <c r="U37" s="31"/>
      <c r="V37" s="31"/>
      <c r="W37" s="31"/>
      <c r="X37" s="31"/>
      <c r="Y37" s="31"/>
      <c r="Z37" s="31"/>
      <c r="AA37" s="31"/>
      <c r="AB37" s="31"/>
      <c r="AC37" s="31"/>
      <c r="AD37" s="31"/>
      <c r="AE37" s="31"/>
    </row>
    <row r="38" spans="1:31" s="2" customFormat="1" ht="14.45" hidden="1" customHeight="1">
      <c r="A38" s="31"/>
      <c r="B38" s="32"/>
      <c r="C38" s="31"/>
      <c r="D38" s="31"/>
      <c r="E38" s="27" t="s">
        <v>44</v>
      </c>
      <c r="F38" s="104">
        <f>ROUND((SUM(BH119:BH260)),  2)</f>
        <v>0</v>
      </c>
      <c r="G38" s="31"/>
      <c r="H38" s="31"/>
      <c r="I38" s="108">
        <v>0.15</v>
      </c>
      <c r="J38" s="95"/>
      <c r="K38" s="104">
        <f>0</f>
        <v>0</v>
      </c>
      <c r="L38" s="31"/>
      <c r="M38" s="41"/>
      <c r="S38" s="31"/>
      <c r="T38" s="31"/>
      <c r="U38" s="31"/>
      <c r="V38" s="31"/>
      <c r="W38" s="31"/>
      <c r="X38" s="31"/>
      <c r="Y38" s="31"/>
      <c r="Z38" s="31"/>
      <c r="AA38" s="31"/>
      <c r="AB38" s="31"/>
      <c r="AC38" s="31"/>
      <c r="AD38" s="31"/>
      <c r="AE38" s="31"/>
    </row>
    <row r="39" spans="1:31" s="2" customFormat="1" ht="14.45" hidden="1" customHeight="1">
      <c r="A39" s="31"/>
      <c r="B39" s="32"/>
      <c r="C39" s="31"/>
      <c r="D39" s="31"/>
      <c r="E39" s="27" t="s">
        <v>45</v>
      </c>
      <c r="F39" s="104">
        <f>ROUND((SUM(BI119:BI260)),  2)</f>
        <v>0</v>
      </c>
      <c r="G39" s="31"/>
      <c r="H39" s="31"/>
      <c r="I39" s="108">
        <v>0</v>
      </c>
      <c r="J39" s="95"/>
      <c r="K39" s="104">
        <f>0</f>
        <v>0</v>
      </c>
      <c r="L39" s="31"/>
      <c r="M39" s="41"/>
      <c r="S39" s="31"/>
      <c r="T39" s="31"/>
      <c r="U39" s="31"/>
      <c r="V39" s="31"/>
      <c r="W39" s="31"/>
      <c r="X39" s="31"/>
      <c r="Y39" s="31"/>
      <c r="Z39" s="31"/>
      <c r="AA39" s="31"/>
      <c r="AB39" s="31"/>
      <c r="AC39" s="31"/>
      <c r="AD39" s="31"/>
      <c r="AE39" s="31"/>
    </row>
    <row r="40" spans="1:31" s="2" customFormat="1" ht="6.95" customHeight="1">
      <c r="A40" s="31"/>
      <c r="B40" s="32"/>
      <c r="C40" s="31"/>
      <c r="D40" s="31"/>
      <c r="E40" s="31"/>
      <c r="F40" s="31"/>
      <c r="G40" s="31"/>
      <c r="H40" s="31"/>
      <c r="I40" s="95"/>
      <c r="J40" s="95"/>
      <c r="K40" s="31"/>
      <c r="L40" s="31"/>
      <c r="M40" s="41"/>
      <c r="S40" s="31"/>
      <c r="T40" s="31"/>
      <c r="U40" s="31"/>
      <c r="V40" s="31"/>
      <c r="W40" s="31"/>
      <c r="X40" s="31"/>
      <c r="Y40" s="31"/>
      <c r="Z40" s="31"/>
      <c r="AA40" s="31"/>
      <c r="AB40" s="31"/>
      <c r="AC40" s="31"/>
      <c r="AD40" s="31"/>
      <c r="AE40" s="31"/>
    </row>
    <row r="41" spans="1:31" s="2" customFormat="1" ht="25.35" customHeight="1">
      <c r="A41" s="31"/>
      <c r="B41" s="32"/>
      <c r="C41" s="109"/>
      <c r="D41" s="110" t="s">
        <v>46</v>
      </c>
      <c r="E41" s="58"/>
      <c r="F41" s="58"/>
      <c r="G41" s="111" t="s">
        <v>47</v>
      </c>
      <c r="H41" s="112" t="s">
        <v>48</v>
      </c>
      <c r="I41" s="113"/>
      <c r="J41" s="113"/>
      <c r="K41" s="114">
        <f>SUM(K32:K39)</f>
        <v>0</v>
      </c>
      <c r="L41" s="115"/>
      <c r="M41" s="41"/>
      <c r="S41" s="31"/>
      <c r="T41" s="31"/>
      <c r="U41" s="31"/>
      <c r="V41" s="31"/>
      <c r="W41" s="31"/>
      <c r="X41" s="31"/>
      <c r="Y41" s="31"/>
      <c r="Z41" s="31"/>
      <c r="AA41" s="31"/>
      <c r="AB41" s="31"/>
      <c r="AC41" s="31"/>
      <c r="AD41" s="31"/>
      <c r="AE41" s="31"/>
    </row>
    <row r="42" spans="1:31" s="2" customFormat="1" ht="14.45" customHeight="1">
      <c r="A42" s="31"/>
      <c r="B42" s="32"/>
      <c r="C42" s="31"/>
      <c r="D42" s="31"/>
      <c r="E42" s="31"/>
      <c r="F42" s="31"/>
      <c r="G42" s="31"/>
      <c r="H42" s="31"/>
      <c r="I42" s="95"/>
      <c r="J42" s="95"/>
      <c r="K42" s="31"/>
      <c r="L42" s="31"/>
      <c r="M42" s="41"/>
      <c r="S42" s="31"/>
      <c r="T42" s="31"/>
      <c r="U42" s="31"/>
      <c r="V42" s="31"/>
      <c r="W42" s="31"/>
      <c r="X42" s="31"/>
      <c r="Y42" s="31"/>
      <c r="Z42" s="31"/>
      <c r="AA42" s="31"/>
      <c r="AB42" s="31"/>
      <c r="AC42" s="31"/>
      <c r="AD42" s="31"/>
      <c r="AE42" s="31"/>
    </row>
    <row r="43" spans="1:31" s="1" customFormat="1" ht="14.45" customHeight="1">
      <c r="B43" s="20"/>
      <c r="I43" s="92"/>
      <c r="J43" s="92"/>
      <c r="M43" s="20"/>
    </row>
    <row r="44" spans="1:31" s="1" customFormat="1" ht="14.45" customHeight="1">
      <c r="B44" s="20"/>
      <c r="I44" s="92"/>
      <c r="J44" s="92"/>
      <c r="M44" s="20"/>
    </row>
    <row r="45" spans="1:31" s="1" customFormat="1" ht="14.45" customHeight="1">
      <c r="B45" s="20"/>
      <c r="I45" s="92"/>
      <c r="J45" s="92"/>
      <c r="M45" s="20"/>
    </row>
    <row r="46" spans="1:31" s="1" customFormat="1" ht="14.45" customHeight="1">
      <c r="B46" s="20"/>
      <c r="I46" s="92"/>
      <c r="J46" s="92"/>
      <c r="M46" s="20"/>
    </row>
    <row r="47" spans="1:31" s="1" customFormat="1" ht="14.45" customHeight="1">
      <c r="B47" s="20"/>
      <c r="I47" s="92"/>
      <c r="J47" s="92"/>
      <c r="M47" s="20"/>
    </row>
    <row r="48" spans="1:31" s="1" customFormat="1" ht="14.45" customHeight="1">
      <c r="B48" s="20"/>
      <c r="I48" s="92"/>
      <c r="J48" s="92"/>
      <c r="M48" s="20"/>
    </row>
    <row r="49" spans="1:31" s="1" customFormat="1" ht="14.45" customHeight="1">
      <c r="B49" s="20"/>
      <c r="I49" s="92"/>
      <c r="J49" s="92"/>
      <c r="M49" s="20"/>
    </row>
    <row r="50" spans="1:31" s="2" customFormat="1" ht="14.45" customHeight="1">
      <c r="B50" s="41"/>
      <c r="D50" s="42" t="s">
        <v>49</v>
      </c>
      <c r="E50" s="43"/>
      <c r="F50" s="43"/>
      <c r="G50" s="42" t="s">
        <v>50</v>
      </c>
      <c r="H50" s="43"/>
      <c r="I50" s="116"/>
      <c r="J50" s="116"/>
      <c r="K50" s="43"/>
      <c r="L50" s="43"/>
      <c r="M50" s="41"/>
    </row>
    <row r="51" spans="1:31">
      <c r="B51" s="20"/>
      <c r="M51" s="20"/>
    </row>
    <row r="52" spans="1:31">
      <c r="B52" s="20"/>
      <c r="M52" s="20"/>
    </row>
    <row r="53" spans="1:31">
      <c r="B53" s="20"/>
      <c r="M53" s="20"/>
    </row>
    <row r="54" spans="1:31">
      <c r="B54" s="20"/>
      <c r="M54" s="20"/>
    </row>
    <row r="55" spans="1:31">
      <c r="B55" s="20"/>
      <c r="M55" s="20"/>
    </row>
    <row r="56" spans="1:31">
      <c r="B56" s="20"/>
      <c r="M56" s="20"/>
    </row>
    <row r="57" spans="1:31">
      <c r="B57" s="20"/>
      <c r="M57" s="20"/>
    </row>
    <row r="58" spans="1:31">
      <c r="B58" s="20"/>
      <c r="M58" s="20"/>
    </row>
    <row r="59" spans="1:31">
      <c r="B59" s="20"/>
      <c r="M59" s="20"/>
    </row>
    <row r="60" spans="1:31">
      <c r="B60" s="20"/>
      <c r="M60" s="20"/>
    </row>
    <row r="61" spans="1:31" s="2" customFormat="1" ht="12.75">
      <c r="A61" s="31"/>
      <c r="B61" s="32"/>
      <c r="C61" s="31"/>
      <c r="D61" s="44" t="s">
        <v>51</v>
      </c>
      <c r="E61" s="34"/>
      <c r="F61" s="117" t="s">
        <v>52</v>
      </c>
      <c r="G61" s="44" t="s">
        <v>51</v>
      </c>
      <c r="H61" s="34"/>
      <c r="I61" s="118"/>
      <c r="J61" s="119" t="s">
        <v>52</v>
      </c>
      <c r="K61" s="34"/>
      <c r="L61" s="34"/>
      <c r="M61" s="41"/>
      <c r="S61" s="31"/>
      <c r="T61" s="31"/>
      <c r="U61" s="31"/>
      <c r="V61" s="31"/>
      <c r="W61" s="31"/>
      <c r="X61" s="31"/>
      <c r="Y61" s="31"/>
      <c r="Z61" s="31"/>
      <c r="AA61" s="31"/>
      <c r="AB61" s="31"/>
      <c r="AC61" s="31"/>
      <c r="AD61" s="31"/>
      <c r="AE61" s="31"/>
    </row>
    <row r="62" spans="1:31">
      <c r="B62" s="20"/>
      <c r="M62" s="20"/>
    </row>
    <row r="63" spans="1:31">
      <c r="B63" s="20"/>
      <c r="M63" s="20"/>
    </row>
    <row r="64" spans="1:31">
      <c r="B64" s="20"/>
      <c r="M64" s="20"/>
    </row>
    <row r="65" spans="1:31" s="2" customFormat="1" ht="12.75">
      <c r="A65" s="31"/>
      <c r="B65" s="32"/>
      <c r="C65" s="31"/>
      <c r="D65" s="42" t="s">
        <v>53</v>
      </c>
      <c r="E65" s="45"/>
      <c r="F65" s="45"/>
      <c r="G65" s="42" t="s">
        <v>54</v>
      </c>
      <c r="H65" s="45"/>
      <c r="I65" s="120"/>
      <c r="J65" s="120"/>
      <c r="K65" s="45"/>
      <c r="L65" s="45"/>
      <c r="M65" s="41"/>
      <c r="S65" s="31"/>
      <c r="T65" s="31"/>
      <c r="U65" s="31"/>
      <c r="V65" s="31"/>
      <c r="W65" s="31"/>
      <c r="X65" s="31"/>
      <c r="Y65" s="31"/>
      <c r="Z65" s="31"/>
      <c r="AA65" s="31"/>
      <c r="AB65" s="31"/>
      <c r="AC65" s="31"/>
      <c r="AD65" s="31"/>
      <c r="AE65" s="31"/>
    </row>
    <row r="66" spans="1:31">
      <c r="B66" s="20"/>
      <c r="M66" s="20"/>
    </row>
    <row r="67" spans="1:31">
      <c r="B67" s="20"/>
      <c r="M67" s="20"/>
    </row>
    <row r="68" spans="1:31">
      <c r="B68" s="20"/>
      <c r="M68" s="20"/>
    </row>
    <row r="69" spans="1:31">
      <c r="B69" s="20"/>
      <c r="M69" s="20"/>
    </row>
    <row r="70" spans="1:31">
      <c r="B70" s="20"/>
      <c r="M70" s="20"/>
    </row>
    <row r="71" spans="1:31">
      <c r="B71" s="20"/>
      <c r="M71" s="20"/>
    </row>
    <row r="72" spans="1:31">
      <c r="B72" s="20"/>
      <c r="M72" s="20"/>
    </row>
    <row r="73" spans="1:31">
      <c r="B73" s="20"/>
      <c r="M73" s="20"/>
    </row>
    <row r="74" spans="1:31">
      <c r="B74" s="20"/>
      <c r="M74" s="20"/>
    </row>
    <row r="75" spans="1:31">
      <c r="B75" s="20"/>
      <c r="M75" s="20"/>
    </row>
    <row r="76" spans="1:31" s="2" customFormat="1" ht="12.75">
      <c r="A76" s="31"/>
      <c r="B76" s="32"/>
      <c r="C76" s="31"/>
      <c r="D76" s="44" t="s">
        <v>51</v>
      </c>
      <c r="E76" s="34"/>
      <c r="F76" s="117" t="s">
        <v>52</v>
      </c>
      <c r="G76" s="44" t="s">
        <v>51</v>
      </c>
      <c r="H76" s="34"/>
      <c r="I76" s="118"/>
      <c r="J76" s="119" t="s">
        <v>52</v>
      </c>
      <c r="K76" s="34"/>
      <c r="L76" s="34"/>
      <c r="M76" s="41"/>
      <c r="S76" s="31"/>
      <c r="T76" s="31"/>
      <c r="U76" s="31"/>
      <c r="V76" s="31"/>
      <c r="W76" s="31"/>
      <c r="X76" s="31"/>
      <c r="Y76" s="31"/>
      <c r="Z76" s="31"/>
      <c r="AA76" s="31"/>
      <c r="AB76" s="31"/>
      <c r="AC76" s="31"/>
      <c r="AD76" s="31"/>
      <c r="AE76" s="31"/>
    </row>
    <row r="77" spans="1:31" s="2" customFormat="1" ht="14.45" customHeight="1">
      <c r="A77" s="31"/>
      <c r="B77" s="46"/>
      <c r="C77" s="47"/>
      <c r="D77" s="47"/>
      <c r="E77" s="47"/>
      <c r="F77" s="47"/>
      <c r="G77" s="47"/>
      <c r="H77" s="47"/>
      <c r="I77" s="121"/>
      <c r="J77" s="121"/>
      <c r="K77" s="47"/>
      <c r="L77" s="47"/>
      <c r="M77" s="41"/>
      <c r="S77" s="31"/>
      <c r="T77" s="31"/>
      <c r="U77" s="31"/>
      <c r="V77" s="31"/>
      <c r="W77" s="31"/>
      <c r="X77" s="31"/>
      <c r="Y77" s="31"/>
      <c r="Z77" s="31"/>
      <c r="AA77" s="31"/>
      <c r="AB77" s="31"/>
      <c r="AC77" s="31"/>
      <c r="AD77" s="31"/>
      <c r="AE77" s="31"/>
    </row>
    <row r="81" spans="1:47" s="2" customFormat="1" ht="6.95" customHeight="1">
      <c r="A81" s="31"/>
      <c r="B81" s="48"/>
      <c r="C81" s="49"/>
      <c r="D81" s="49"/>
      <c r="E81" s="49"/>
      <c r="F81" s="49"/>
      <c r="G81" s="49"/>
      <c r="H81" s="49"/>
      <c r="I81" s="122"/>
      <c r="J81" s="122"/>
      <c r="K81" s="49"/>
      <c r="L81" s="49"/>
      <c r="M81" s="41"/>
      <c r="S81" s="31"/>
      <c r="T81" s="31"/>
      <c r="U81" s="31"/>
      <c r="V81" s="31"/>
      <c r="W81" s="31"/>
      <c r="X81" s="31"/>
      <c r="Y81" s="31"/>
      <c r="Z81" s="31"/>
      <c r="AA81" s="31"/>
      <c r="AB81" s="31"/>
      <c r="AC81" s="31"/>
      <c r="AD81" s="31"/>
      <c r="AE81" s="31"/>
    </row>
    <row r="82" spans="1:47" s="2" customFormat="1" ht="24.95" customHeight="1">
      <c r="A82" s="31"/>
      <c r="B82" s="32"/>
      <c r="C82" s="21" t="s">
        <v>106</v>
      </c>
      <c r="D82" s="31"/>
      <c r="E82" s="31"/>
      <c r="F82" s="31"/>
      <c r="G82" s="31"/>
      <c r="H82" s="31"/>
      <c r="I82" s="95"/>
      <c r="J82" s="95"/>
      <c r="K82" s="31"/>
      <c r="L82" s="31"/>
      <c r="M82" s="41"/>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95"/>
      <c r="J83" s="95"/>
      <c r="K83" s="31"/>
      <c r="L83" s="31"/>
      <c r="M83" s="41"/>
      <c r="S83" s="31"/>
      <c r="T83" s="31"/>
      <c r="U83" s="31"/>
      <c r="V83" s="31"/>
      <c r="W83" s="31"/>
      <c r="X83" s="31"/>
      <c r="Y83" s="31"/>
      <c r="Z83" s="31"/>
      <c r="AA83" s="31"/>
      <c r="AB83" s="31"/>
      <c r="AC83" s="31"/>
      <c r="AD83" s="31"/>
      <c r="AE83" s="31"/>
    </row>
    <row r="84" spans="1:47" s="2" customFormat="1" ht="12" customHeight="1">
      <c r="A84" s="31"/>
      <c r="B84" s="32"/>
      <c r="C84" s="27" t="s">
        <v>17</v>
      </c>
      <c r="D84" s="31"/>
      <c r="E84" s="31"/>
      <c r="F84" s="31"/>
      <c r="G84" s="31"/>
      <c r="H84" s="31"/>
      <c r="I84" s="95"/>
      <c r="J84" s="95"/>
      <c r="K84" s="31"/>
      <c r="L84" s="31"/>
      <c r="M84" s="41"/>
      <c r="S84" s="31"/>
      <c r="T84" s="31"/>
      <c r="U84" s="31"/>
      <c r="V84" s="31"/>
      <c r="W84" s="31"/>
      <c r="X84" s="31"/>
      <c r="Y84" s="31"/>
      <c r="Z84" s="31"/>
      <c r="AA84" s="31"/>
      <c r="AB84" s="31"/>
      <c r="AC84" s="31"/>
      <c r="AD84" s="31"/>
      <c r="AE84" s="31"/>
    </row>
    <row r="85" spans="1:47" s="2" customFormat="1" ht="25.5" customHeight="1">
      <c r="A85" s="31"/>
      <c r="B85" s="32"/>
      <c r="C85" s="31"/>
      <c r="D85" s="31"/>
      <c r="E85" s="257" t="str">
        <f>E7</f>
        <v>Stavební úpravy a přístavba výtahu, ZŠ Smetanova č.p. 460 Lanškroun  - II Etapa</v>
      </c>
      <c r="F85" s="258"/>
      <c r="G85" s="258"/>
      <c r="H85" s="258"/>
      <c r="I85" s="95"/>
      <c r="J85" s="95"/>
      <c r="K85" s="31"/>
      <c r="L85" s="31"/>
      <c r="M85" s="41"/>
      <c r="S85" s="31"/>
      <c r="T85" s="31"/>
      <c r="U85" s="31"/>
      <c r="V85" s="31"/>
      <c r="W85" s="31"/>
      <c r="X85" s="31"/>
      <c r="Y85" s="31"/>
      <c r="Z85" s="31"/>
      <c r="AA85" s="31"/>
      <c r="AB85" s="31"/>
      <c r="AC85" s="31"/>
      <c r="AD85" s="31"/>
      <c r="AE85" s="31"/>
    </row>
    <row r="86" spans="1:47" s="2" customFormat="1" ht="12" customHeight="1">
      <c r="A86" s="31"/>
      <c r="B86" s="32"/>
      <c r="C86" s="27" t="s">
        <v>102</v>
      </c>
      <c r="D86" s="31"/>
      <c r="E86" s="31"/>
      <c r="F86" s="31"/>
      <c r="G86" s="31"/>
      <c r="H86" s="31"/>
      <c r="I86" s="95"/>
      <c r="J86" s="95"/>
      <c r="K86" s="31"/>
      <c r="L86" s="31"/>
      <c r="M86" s="41"/>
      <c r="S86" s="31"/>
      <c r="T86" s="31"/>
      <c r="U86" s="31"/>
      <c r="V86" s="31"/>
      <c r="W86" s="31"/>
      <c r="X86" s="31"/>
      <c r="Y86" s="31"/>
      <c r="Z86" s="31"/>
      <c r="AA86" s="31"/>
      <c r="AB86" s="31"/>
      <c r="AC86" s="31"/>
      <c r="AD86" s="31"/>
      <c r="AE86" s="31"/>
    </row>
    <row r="87" spans="1:47" s="2" customFormat="1" ht="16.5" customHeight="1">
      <c r="A87" s="31"/>
      <c r="B87" s="32"/>
      <c r="C87" s="31"/>
      <c r="D87" s="31"/>
      <c r="E87" s="241" t="str">
        <f>E9</f>
        <v>03 - Venkovní kabelové rozvody a osvětlení</v>
      </c>
      <c r="F87" s="256"/>
      <c r="G87" s="256"/>
      <c r="H87" s="256"/>
      <c r="I87" s="95"/>
      <c r="J87" s="95"/>
      <c r="K87" s="31"/>
      <c r="L87" s="31"/>
      <c r="M87" s="41"/>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95"/>
      <c r="J88" s="95"/>
      <c r="K88" s="31"/>
      <c r="L88" s="31"/>
      <c r="M88" s="41"/>
      <c r="S88" s="31"/>
      <c r="T88" s="31"/>
      <c r="U88" s="31"/>
      <c r="V88" s="31"/>
      <c r="W88" s="31"/>
      <c r="X88" s="31"/>
      <c r="Y88" s="31"/>
      <c r="Z88" s="31"/>
      <c r="AA88" s="31"/>
      <c r="AB88" s="31"/>
      <c r="AC88" s="31"/>
      <c r="AD88" s="31"/>
      <c r="AE88" s="31"/>
    </row>
    <row r="89" spans="1:47" s="2" customFormat="1" ht="12" customHeight="1">
      <c r="A89" s="31"/>
      <c r="B89" s="32"/>
      <c r="C89" s="27" t="s">
        <v>21</v>
      </c>
      <c r="D89" s="31"/>
      <c r="E89" s="31"/>
      <c r="F89" s="25" t="str">
        <f>F12</f>
        <v>Lanškroun</v>
      </c>
      <c r="G89" s="31"/>
      <c r="H89" s="31"/>
      <c r="I89" s="96" t="s">
        <v>23</v>
      </c>
      <c r="J89" s="98" t="str">
        <f>IF(J12="","",J12)</f>
        <v>31. 7. 2019</v>
      </c>
      <c r="K89" s="31"/>
      <c r="L89" s="31"/>
      <c r="M89" s="41"/>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95"/>
      <c r="J90" s="95"/>
      <c r="K90" s="31"/>
      <c r="L90" s="31"/>
      <c r="M90" s="41"/>
      <c r="S90" s="31"/>
      <c r="T90" s="31"/>
      <c r="U90" s="31"/>
      <c r="V90" s="31"/>
      <c r="W90" s="31"/>
      <c r="X90" s="31"/>
      <c r="Y90" s="31"/>
      <c r="Z90" s="31"/>
      <c r="AA90" s="31"/>
      <c r="AB90" s="31"/>
      <c r="AC90" s="31"/>
      <c r="AD90" s="31"/>
      <c r="AE90" s="31"/>
    </row>
    <row r="91" spans="1:47" s="2" customFormat="1" ht="15.2" customHeight="1">
      <c r="A91" s="31"/>
      <c r="B91" s="32"/>
      <c r="C91" s="27" t="s">
        <v>25</v>
      </c>
      <c r="D91" s="31"/>
      <c r="E91" s="31"/>
      <c r="F91" s="25" t="str">
        <f>E15</f>
        <v>Město Lanškroun</v>
      </c>
      <c r="G91" s="31"/>
      <c r="H91" s="31"/>
      <c r="I91" s="96" t="s">
        <v>31</v>
      </c>
      <c r="J91" s="123" t="str">
        <f>E21</f>
        <v>Petr Kovář</v>
      </c>
      <c r="K91" s="31"/>
      <c r="L91" s="31"/>
      <c r="M91" s="41"/>
      <c r="S91" s="31"/>
      <c r="T91" s="31"/>
      <c r="U91" s="31"/>
      <c r="V91" s="31"/>
      <c r="W91" s="31"/>
      <c r="X91" s="31"/>
      <c r="Y91" s="31"/>
      <c r="Z91" s="31"/>
      <c r="AA91" s="31"/>
      <c r="AB91" s="31"/>
      <c r="AC91" s="31"/>
      <c r="AD91" s="31"/>
      <c r="AE91" s="31"/>
    </row>
    <row r="92" spans="1:47" s="2" customFormat="1" ht="15.2" customHeight="1">
      <c r="A92" s="31"/>
      <c r="B92" s="32"/>
      <c r="C92" s="27" t="s">
        <v>29</v>
      </c>
      <c r="D92" s="31"/>
      <c r="E92" s="31"/>
      <c r="F92" s="25" t="str">
        <f>IF(E18="","",E18)</f>
        <v>Vyplň údaj</v>
      </c>
      <c r="G92" s="31"/>
      <c r="H92" s="31"/>
      <c r="I92" s="96" t="s">
        <v>33</v>
      </c>
      <c r="J92" s="123" t="str">
        <f>E24</f>
        <v>Petr Kovář</v>
      </c>
      <c r="K92" s="31"/>
      <c r="L92" s="31"/>
      <c r="M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95"/>
      <c r="J93" s="95"/>
      <c r="K93" s="31"/>
      <c r="L93" s="31"/>
      <c r="M93" s="41"/>
      <c r="S93" s="31"/>
      <c r="T93" s="31"/>
      <c r="U93" s="31"/>
      <c r="V93" s="31"/>
      <c r="W93" s="31"/>
      <c r="X93" s="31"/>
      <c r="Y93" s="31"/>
      <c r="Z93" s="31"/>
      <c r="AA93" s="31"/>
      <c r="AB93" s="31"/>
      <c r="AC93" s="31"/>
      <c r="AD93" s="31"/>
      <c r="AE93" s="31"/>
    </row>
    <row r="94" spans="1:47" s="2" customFormat="1" ht="29.25" customHeight="1">
      <c r="A94" s="31"/>
      <c r="B94" s="32"/>
      <c r="C94" s="124" t="s">
        <v>107</v>
      </c>
      <c r="D94" s="109"/>
      <c r="E94" s="109"/>
      <c r="F94" s="109"/>
      <c r="G94" s="109"/>
      <c r="H94" s="109"/>
      <c r="I94" s="125" t="s">
        <v>108</v>
      </c>
      <c r="J94" s="125" t="s">
        <v>109</v>
      </c>
      <c r="K94" s="126" t="s">
        <v>110</v>
      </c>
      <c r="L94" s="109"/>
      <c r="M94" s="41"/>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95"/>
      <c r="J95" s="95"/>
      <c r="K95" s="31"/>
      <c r="L95" s="31"/>
      <c r="M95" s="41"/>
      <c r="S95" s="31"/>
      <c r="T95" s="31"/>
      <c r="U95" s="31"/>
      <c r="V95" s="31"/>
      <c r="W95" s="31"/>
      <c r="X95" s="31"/>
      <c r="Y95" s="31"/>
      <c r="Z95" s="31"/>
      <c r="AA95" s="31"/>
      <c r="AB95" s="31"/>
      <c r="AC95" s="31"/>
      <c r="AD95" s="31"/>
      <c r="AE95" s="31"/>
    </row>
    <row r="96" spans="1:47" s="2" customFormat="1" ht="22.9" customHeight="1">
      <c r="A96" s="31"/>
      <c r="B96" s="32"/>
      <c r="C96" s="127" t="s">
        <v>111</v>
      </c>
      <c r="D96" s="31"/>
      <c r="E96" s="31"/>
      <c r="F96" s="31"/>
      <c r="G96" s="31"/>
      <c r="H96" s="31"/>
      <c r="I96" s="128">
        <f t="shared" ref="I96:J98" si="0">Q119</f>
        <v>0</v>
      </c>
      <c r="J96" s="128">
        <f t="shared" si="0"/>
        <v>0</v>
      </c>
      <c r="K96" s="69">
        <f>K119</f>
        <v>0</v>
      </c>
      <c r="L96" s="31"/>
      <c r="M96" s="41"/>
      <c r="S96" s="31"/>
      <c r="T96" s="31"/>
      <c r="U96" s="31"/>
      <c r="V96" s="31"/>
      <c r="W96" s="31"/>
      <c r="X96" s="31"/>
      <c r="Y96" s="31"/>
      <c r="Z96" s="31"/>
      <c r="AA96" s="31"/>
      <c r="AB96" s="31"/>
      <c r="AC96" s="31"/>
      <c r="AD96" s="31"/>
      <c r="AE96" s="31"/>
      <c r="AU96" s="17" t="s">
        <v>112</v>
      </c>
    </row>
    <row r="97" spans="1:31" s="9" customFormat="1" ht="24.95" customHeight="1">
      <c r="B97" s="129"/>
      <c r="D97" s="130" t="s">
        <v>574</v>
      </c>
      <c r="E97" s="131"/>
      <c r="F97" s="131"/>
      <c r="G97" s="131"/>
      <c r="H97" s="131"/>
      <c r="I97" s="132">
        <f t="shared" si="0"/>
        <v>0</v>
      </c>
      <c r="J97" s="132">
        <f t="shared" si="0"/>
        <v>0</v>
      </c>
      <c r="K97" s="133">
        <f>K120</f>
        <v>0</v>
      </c>
      <c r="M97" s="129"/>
    </row>
    <row r="98" spans="1:31" s="15" customFormat="1" ht="19.899999999999999" customHeight="1">
      <c r="B98" s="210"/>
      <c r="D98" s="211" t="s">
        <v>575</v>
      </c>
      <c r="E98" s="212"/>
      <c r="F98" s="212"/>
      <c r="G98" s="212"/>
      <c r="H98" s="212"/>
      <c r="I98" s="213">
        <f t="shared" si="0"/>
        <v>0</v>
      </c>
      <c r="J98" s="213">
        <f t="shared" si="0"/>
        <v>0</v>
      </c>
      <c r="K98" s="214">
        <f>K121</f>
        <v>0</v>
      </c>
      <c r="M98" s="210"/>
    </row>
    <row r="99" spans="1:31" s="15" customFormat="1" ht="19.899999999999999" customHeight="1">
      <c r="B99" s="210"/>
      <c r="D99" s="211" t="s">
        <v>576</v>
      </c>
      <c r="E99" s="212"/>
      <c r="F99" s="212"/>
      <c r="G99" s="212"/>
      <c r="H99" s="212"/>
      <c r="I99" s="213">
        <f>Q196</f>
        <v>0</v>
      </c>
      <c r="J99" s="213">
        <f>R196</f>
        <v>0</v>
      </c>
      <c r="K99" s="214">
        <f>K196</f>
        <v>0</v>
      </c>
      <c r="M99" s="210"/>
    </row>
    <row r="100" spans="1:31" s="2" customFormat="1" ht="21.75" customHeight="1">
      <c r="A100" s="31"/>
      <c r="B100" s="32"/>
      <c r="C100" s="31"/>
      <c r="D100" s="31"/>
      <c r="E100" s="31"/>
      <c r="F100" s="31"/>
      <c r="G100" s="31"/>
      <c r="H100" s="31"/>
      <c r="I100" s="95"/>
      <c r="J100" s="95"/>
      <c r="K100" s="31"/>
      <c r="L100" s="31"/>
      <c r="M100" s="41"/>
      <c r="S100" s="31"/>
      <c r="T100" s="31"/>
      <c r="U100" s="31"/>
      <c r="V100" s="31"/>
      <c r="W100" s="31"/>
      <c r="X100" s="31"/>
      <c r="Y100" s="31"/>
      <c r="Z100" s="31"/>
      <c r="AA100" s="31"/>
      <c r="AB100" s="31"/>
      <c r="AC100" s="31"/>
      <c r="AD100" s="31"/>
      <c r="AE100" s="31"/>
    </row>
    <row r="101" spans="1:31" s="2" customFormat="1" ht="6.95" customHeight="1">
      <c r="A101" s="31"/>
      <c r="B101" s="46"/>
      <c r="C101" s="47"/>
      <c r="D101" s="47"/>
      <c r="E101" s="47"/>
      <c r="F101" s="47"/>
      <c r="G101" s="47"/>
      <c r="H101" s="47"/>
      <c r="I101" s="121"/>
      <c r="J101" s="121"/>
      <c r="K101" s="47"/>
      <c r="L101" s="47"/>
      <c r="M101" s="41"/>
      <c r="S101" s="31"/>
      <c r="T101" s="31"/>
      <c r="U101" s="31"/>
      <c r="V101" s="31"/>
      <c r="W101" s="31"/>
      <c r="X101" s="31"/>
      <c r="Y101" s="31"/>
      <c r="Z101" s="31"/>
      <c r="AA101" s="31"/>
      <c r="AB101" s="31"/>
      <c r="AC101" s="31"/>
      <c r="AD101" s="31"/>
      <c r="AE101" s="31"/>
    </row>
    <row r="105" spans="1:31" s="2" customFormat="1" ht="6.95" customHeight="1">
      <c r="A105" s="31"/>
      <c r="B105" s="48"/>
      <c r="C105" s="49"/>
      <c r="D105" s="49"/>
      <c r="E105" s="49"/>
      <c r="F105" s="49"/>
      <c r="G105" s="49"/>
      <c r="H105" s="49"/>
      <c r="I105" s="122"/>
      <c r="J105" s="122"/>
      <c r="K105" s="49"/>
      <c r="L105" s="49"/>
      <c r="M105" s="41"/>
      <c r="S105" s="31"/>
      <c r="T105" s="31"/>
      <c r="U105" s="31"/>
      <c r="V105" s="31"/>
      <c r="W105" s="31"/>
      <c r="X105" s="31"/>
      <c r="Y105" s="31"/>
      <c r="Z105" s="31"/>
      <c r="AA105" s="31"/>
      <c r="AB105" s="31"/>
      <c r="AC105" s="31"/>
      <c r="AD105" s="31"/>
      <c r="AE105" s="31"/>
    </row>
    <row r="106" spans="1:31" s="2" customFormat="1" ht="24.95" customHeight="1">
      <c r="A106" s="31"/>
      <c r="B106" s="32"/>
      <c r="C106" s="21" t="s">
        <v>118</v>
      </c>
      <c r="D106" s="31"/>
      <c r="E106" s="31"/>
      <c r="F106" s="31"/>
      <c r="G106" s="31"/>
      <c r="H106" s="31"/>
      <c r="I106" s="95"/>
      <c r="J106" s="95"/>
      <c r="K106" s="31"/>
      <c r="L106" s="31"/>
      <c r="M106" s="41"/>
      <c r="S106" s="31"/>
      <c r="T106" s="31"/>
      <c r="U106" s="31"/>
      <c r="V106" s="31"/>
      <c r="W106" s="31"/>
      <c r="X106" s="31"/>
      <c r="Y106" s="31"/>
      <c r="Z106" s="31"/>
      <c r="AA106" s="31"/>
      <c r="AB106" s="31"/>
      <c r="AC106" s="31"/>
      <c r="AD106" s="31"/>
      <c r="AE106" s="31"/>
    </row>
    <row r="107" spans="1:31" s="2" customFormat="1" ht="6.95" customHeight="1">
      <c r="A107" s="31"/>
      <c r="B107" s="32"/>
      <c r="C107" s="31"/>
      <c r="D107" s="31"/>
      <c r="E107" s="31"/>
      <c r="F107" s="31"/>
      <c r="G107" s="31"/>
      <c r="H107" s="31"/>
      <c r="I107" s="95"/>
      <c r="J107" s="95"/>
      <c r="K107" s="31"/>
      <c r="L107" s="31"/>
      <c r="M107" s="41"/>
      <c r="S107" s="31"/>
      <c r="T107" s="31"/>
      <c r="U107" s="31"/>
      <c r="V107" s="31"/>
      <c r="W107" s="31"/>
      <c r="X107" s="31"/>
      <c r="Y107" s="31"/>
      <c r="Z107" s="31"/>
      <c r="AA107" s="31"/>
      <c r="AB107" s="31"/>
      <c r="AC107" s="31"/>
      <c r="AD107" s="31"/>
      <c r="AE107" s="31"/>
    </row>
    <row r="108" spans="1:31" s="2" customFormat="1" ht="12" customHeight="1">
      <c r="A108" s="31"/>
      <c r="B108" s="32"/>
      <c r="C108" s="27" t="s">
        <v>17</v>
      </c>
      <c r="D108" s="31"/>
      <c r="E108" s="31"/>
      <c r="F108" s="31"/>
      <c r="G108" s="31"/>
      <c r="H108" s="31"/>
      <c r="I108" s="95"/>
      <c r="J108" s="95"/>
      <c r="K108" s="31"/>
      <c r="L108" s="31"/>
      <c r="M108" s="41"/>
      <c r="S108" s="31"/>
      <c r="T108" s="31"/>
      <c r="U108" s="31"/>
      <c r="V108" s="31"/>
      <c r="W108" s="31"/>
      <c r="X108" s="31"/>
      <c r="Y108" s="31"/>
      <c r="Z108" s="31"/>
      <c r="AA108" s="31"/>
      <c r="AB108" s="31"/>
      <c r="AC108" s="31"/>
      <c r="AD108" s="31"/>
      <c r="AE108" s="31"/>
    </row>
    <row r="109" spans="1:31" s="2" customFormat="1" ht="25.5" customHeight="1">
      <c r="A109" s="31"/>
      <c r="B109" s="32"/>
      <c r="C109" s="31"/>
      <c r="D109" s="31"/>
      <c r="E109" s="257" t="str">
        <f>E7</f>
        <v>Stavební úpravy a přístavba výtahu, ZŠ Smetanova č.p. 460 Lanškroun  - II Etapa</v>
      </c>
      <c r="F109" s="258"/>
      <c r="G109" s="258"/>
      <c r="H109" s="258"/>
      <c r="I109" s="95"/>
      <c r="J109" s="95"/>
      <c r="K109" s="31"/>
      <c r="L109" s="31"/>
      <c r="M109" s="41"/>
      <c r="S109" s="31"/>
      <c r="T109" s="31"/>
      <c r="U109" s="31"/>
      <c r="V109" s="31"/>
      <c r="W109" s="31"/>
      <c r="X109" s="31"/>
      <c r="Y109" s="31"/>
      <c r="Z109" s="31"/>
      <c r="AA109" s="31"/>
      <c r="AB109" s="31"/>
      <c r="AC109" s="31"/>
      <c r="AD109" s="31"/>
      <c r="AE109" s="31"/>
    </row>
    <row r="110" spans="1:31" s="2" customFormat="1" ht="12" customHeight="1">
      <c r="A110" s="31"/>
      <c r="B110" s="32"/>
      <c r="C110" s="27" t="s">
        <v>102</v>
      </c>
      <c r="D110" s="31"/>
      <c r="E110" s="31"/>
      <c r="F110" s="31"/>
      <c r="G110" s="31"/>
      <c r="H110" s="31"/>
      <c r="I110" s="95"/>
      <c r="J110" s="95"/>
      <c r="K110" s="31"/>
      <c r="L110" s="31"/>
      <c r="M110" s="41"/>
      <c r="S110" s="31"/>
      <c r="T110" s="31"/>
      <c r="U110" s="31"/>
      <c r="V110" s="31"/>
      <c r="W110" s="31"/>
      <c r="X110" s="31"/>
      <c r="Y110" s="31"/>
      <c r="Z110" s="31"/>
      <c r="AA110" s="31"/>
      <c r="AB110" s="31"/>
      <c r="AC110" s="31"/>
      <c r="AD110" s="31"/>
      <c r="AE110" s="31"/>
    </row>
    <row r="111" spans="1:31" s="2" customFormat="1" ht="16.5" customHeight="1">
      <c r="A111" s="31"/>
      <c r="B111" s="32"/>
      <c r="C111" s="31"/>
      <c r="D111" s="31"/>
      <c r="E111" s="241" t="str">
        <f>E9</f>
        <v>03 - Venkovní kabelové rozvody a osvětlení</v>
      </c>
      <c r="F111" s="256"/>
      <c r="G111" s="256"/>
      <c r="H111" s="256"/>
      <c r="I111" s="95"/>
      <c r="J111" s="95"/>
      <c r="K111" s="31"/>
      <c r="L111" s="31"/>
      <c r="M111" s="41"/>
      <c r="S111" s="31"/>
      <c r="T111" s="31"/>
      <c r="U111" s="31"/>
      <c r="V111" s="31"/>
      <c r="W111" s="31"/>
      <c r="X111" s="31"/>
      <c r="Y111" s="31"/>
      <c r="Z111" s="31"/>
      <c r="AA111" s="31"/>
      <c r="AB111" s="31"/>
      <c r="AC111" s="31"/>
      <c r="AD111" s="31"/>
      <c r="AE111" s="31"/>
    </row>
    <row r="112" spans="1:31" s="2" customFormat="1" ht="6.95" customHeight="1">
      <c r="A112" s="31"/>
      <c r="B112" s="32"/>
      <c r="C112" s="31"/>
      <c r="D112" s="31"/>
      <c r="E112" s="31"/>
      <c r="F112" s="31"/>
      <c r="G112" s="31"/>
      <c r="H112" s="31"/>
      <c r="I112" s="95"/>
      <c r="J112" s="95"/>
      <c r="K112" s="31"/>
      <c r="L112" s="31"/>
      <c r="M112" s="41"/>
      <c r="S112" s="31"/>
      <c r="T112" s="31"/>
      <c r="U112" s="31"/>
      <c r="V112" s="31"/>
      <c r="W112" s="31"/>
      <c r="X112" s="31"/>
      <c r="Y112" s="31"/>
      <c r="Z112" s="31"/>
      <c r="AA112" s="31"/>
      <c r="AB112" s="31"/>
      <c r="AC112" s="31"/>
      <c r="AD112" s="31"/>
      <c r="AE112" s="31"/>
    </row>
    <row r="113" spans="1:65" s="2" customFormat="1" ht="12" customHeight="1">
      <c r="A113" s="31"/>
      <c r="B113" s="32"/>
      <c r="C113" s="27" t="s">
        <v>21</v>
      </c>
      <c r="D113" s="31"/>
      <c r="E113" s="31"/>
      <c r="F113" s="25" t="str">
        <f>F12</f>
        <v>Lanškroun</v>
      </c>
      <c r="G113" s="31"/>
      <c r="H113" s="31"/>
      <c r="I113" s="96" t="s">
        <v>23</v>
      </c>
      <c r="J113" s="98" t="str">
        <f>IF(J12="","",J12)</f>
        <v>31. 7. 2019</v>
      </c>
      <c r="K113" s="31"/>
      <c r="L113" s="31"/>
      <c r="M113" s="41"/>
      <c r="S113" s="31"/>
      <c r="T113" s="31"/>
      <c r="U113" s="31"/>
      <c r="V113" s="31"/>
      <c r="W113" s="31"/>
      <c r="X113" s="31"/>
      <c r="Y113" s="31"/>
      <c r="Z113" s="31"/>
      <c r="AA113" s="31"/>
      <c r="AB113" s="31"/>
      <c r="AC113" s="31"/>
      <c r="AD113" s="31"/>
      <c r="AE113" s="31"/>
    </row>
    <row r="114" spans="1:65" s="2" customFormat="1" ht="6.95" customHeight="1">
      <c r="A114" s="31"/>
      <c r="B114" s="32"/>
      <c r="C114" s="31"/>
      <c r="D114" s="31"/>
      <c r="E114" s="31"/>
      <c r="F114" s="31"/>
      <c r="G114" s="31"/>
      <c r="H114" s="31"/>
      <c r="I114" s="95"/>
      <c r="J114" s="95"/>
      <c r="K114" s="31"/>
      <c r="L114" s="31"/>
      <c r="M114" s="41"/>
      <c r="S114" s="31"/>
      <c r="T114" s="31"/>
      <c r="U114" s="31"/>
      <c r="V114" s="31"/>
      <c r="W114" s="31"/>
      <c r="X114" s="31"/>
      <c r="Y114" s="31"/>
      <c r="Z114" s="31"/>
      <c r="AA114" s="31"/>
      <c r="AB114" s="31"/>
      <c r="AC114" s="31"/>
      <c r="AD114" s="31"/>
      <c r="AE114" s="31"/>
    </row>
    <row r="115" spans="1:65" s="2" customFormat="1" ht="15.2" customHeight="1">
      <c r="A115" s="31"/>
      <c r="B115" s="32"/>
      <c r="C115" s="27" t="s">
        <v>25</v>
      </c>
      <c r="D115" s="31"/>
      <c r="E115" s="31"/>
      <c r="F115" s="25" t="str">
        <f>E15</f>
        <v>Město Lanškroun</v>
      </c>
      <c r="G115" s="31"/>
      <c r="H115" s="31"/>
      <c r="I115" s="96" t="s">
        <v>31</v>
      </c>
      <c r="J115" s="123" t="str">
        <f>E21</f>
        <v>Petr Kovář</v>
      </c>
      <c r="K115" s="31"/>
      <c r="L115" s="31"/>
      <c r="M115" s="41"/>
      <c r="S115" s="31"/>
      <c r="T115" s="31"/>
      <c r="U115" s="31"/>
      <c r="V115" s="31"/>
      <c r="W115" s="31"/>
      <c r="X115" s="31"/>
      <c r="Y115" s="31"/>
      <c r="Z115" s="31"/>
      <c r="AA115" s="31"/>
      <c r="AB115" s="31"/>
      <c r="AC115" s="31"/>
      <c r="AD115" s="31"/>
      <c r="AE115" s="31"/>
    </row>
    <row r="116" spans="1:65" s="2" customFormat="1" ht="15.2" customHeight="1">
      <c r="A116" s="31"/>
      <c r="B116" s="32"/>
      <c r="C116" s="27" t="s">
        <v>29</v>
      </c>
      <c r="D116" s="31"/>
      <c r="E116" s="31"/>
      <c r="F116" s="25" t="str">
        <f>IF(E18="","",E18)</f>
        <v>Vyplň údaj</v>
      </c>
      <c r="G116" s="31"/>
      <c r="H116" s="31"/>
      <c r="I116" s="96" t="s">
        <v>33</v>
      </c>
      <c r="J116" s="123" t="str">
        <f>E24</f>
        <v>Petr Kovář</v>
      </c>
      <c r="K116" s="31"/>
      <c r="L116" s="31"/>
      <c r="M116" s="41"/>
      <c r="S116" s="31"/>
      <c r="T116" s="31"/>
      <c r="U116" s="31"/>
      <c r="V116" s="31"/>
      <c r="W116" s="31"/>
      <c r="X116" s="31"/>
      <c r="Y116" s="31"/>
      <c r="Z116" s="31"/>
      <c r="AA116" s="31"/>
      <c r="AB116" s="31"/>
      <c r="AC116" s="31"/>
      <c r="AD116" s="31"/>
      <c r="AE116" s="31"/>
    </row>
    <row r="117" spans="1:65" s="2" customFormat="1" ht="10.35" customHeight="1">
      <c r="A117" s="31"/>
      <c r="B117" s="32"/>
      <c r="C117" s="31"/>
      <c r="D117" s="31"/>
      <c r="E117" s="31"/>
      <c r="F117" s="31"/>
      <c r="G117" s="31"/>
      <c r="H117" s="31"/>
      <c r="I117" s="95"/>
      <c r="J117" s="95"/>
      <c r="K117" s="31"/>
      <c r="L117" s="31"/>
      <c r="M117" s="41"/>
      <c r="S117" s="31"/>
      <c r="T117" s="31"/>
      <c r="U117" s="31"/>
      <c r="V117" s="31"/>
      <c r="W117" s="31"/>
      <c r="X117" s="31"/>
      <c r="Y117" s="31"/>
      <c r="Z117" s="31"/>
      <c r="AA117" s="31"/>
      <c r="AB117" s="31"/>
      <c r="AC117" s="31"/>
      <c r="AD117" s="31"/>
      <c r="AE117" s="31"/>
    </row>
    <row r="118" spans="1:65" s="10" customFormat="1" ht="29.25" customHeight="1">
      <c r="A118" s="134"/>
      <c r="B118" s="135"/>
      <c r="C118" s="136" t="s">
        <v>119</v>
      </c>
      <c r="D118" s="137" t="s">
        <v>61</v>
      </c>
      <c r="E118" s="137" t="s">
        <v>57</v>
      </c>
      <c r="F118" s="137" t="s">
        <v>58</v>
      </c>
      <c r="G118" s="137" t="s">
        <v>120</v>
      </c>
      <c r="H118" s="137" t="s">
        <v>121</v>
      </c>
      <c r="I118" s="138" t="s">
        <v>122</v>
      </c>
      <c r="J118" s="138" t="s">
        <v>123</v>
      </c>
      <c r="K118" s="139" t="s">
        <v>110</v>
      </c>
      <c r="L118" s="140" t="s">
        <v>124</v>
      </c>
      <c r="M118" s="141"/>
      <c r="N118" s="60" t="s">
        <v>1</v>
      </c>
      <c r="O118" s="61" t="s">
        <v>40</v>
      </c>
      <c r="P118" s="61" t="s">
        <v>125</v>
      </c>
      <c r="Q118" s="61" t="s">
        <v>126</v>
      </c>
      <c r="R118" s="61" t="s">
        <v>127</v>
      </c>
      <c r="S118" s="61" t="s">
        <v>128</v>
      </c>
      <c r="T118" s="61" t="s">
        <v>129</v>
      </c>
      <c r="U118" s="61" t="s">
        <v>130</v>
      </c>
      <c r="V118" s="61" t="s">
        <v>131</v>
      </c>
      <c r="W118" s="61" t="s">
        <v>132</v>
      </c>
      <c r="X118" s="62" t="s">
        <v>133</v>
      </c>
      <c r="Y118" s="134"/>
      <c r="Z118" s="134"/>
      <c r="AA118" s="134"/>
      <c r="AB118" s="134"/>
      <c r="AC118" s="134"/>
      <c r="AD118" s="134"/>
      <c r="AE118" s="134"/>
    </row>
    <row r="119" spans="1:65" s="2" customFormat="1" ht="22.9" customHeight="1">
      <c r="A119" s="31"/>
      <c r="B119" s="32"/>
      <c r="C119" s="67" t="s">
        <v>134</v>
      </c>
      <c r="D119" s="31"/>
      <c r="E119" s="31"/>
      <c r="F119" s="31"/>
      <c r="G119" s="31"/>
      <c r="H119" s="31"/>
      <c r="I119" s="95"/>
      <c r="J119" s="95"/>
      <c r="K119" s="142">
        <f>BK119</f>
        <v>0</v>
      </c>
      <c r="L119" s="31"/>
      <c r="M119" s="32"/>
      <c r="N119" s="63"/>
      <c r="O119" s="54"/>
      <c r="P119" s="64"/>
      <c r="Q119" s="143">
        <f>Q120</f>
        <v>0</v>
      </c>
      <c r="R119" s="143">
        <f>R120</f>
        <v>0</v>
      </c>
      <c r="S119" s="64"/>
      <c r="T119" s="144">
        <f>T120</f>
        <v>0</v>
      </c>
      <c r="U119" s="64"/>
      <c r="V119" s="144">
        <f>V120</f>
        <v>0</v>
      </c>
      <c r="W119" s="64"/>
      <c r="X119" s="145">
        <f>X120</f>
        <v>0</v>
      </c>
      <c r="Y119" s="31"/>
      <c r="Z119" s="31"/>
      <c r="AA119" s="31"/>
      <c r="AB119" s="31"/>
      <c r="AC119" s="31"/>
      <c r="AD119" s="31"/>
      <c r="AE119" s="31"/>
      <c r="AT119" s="17" t="s">
        <v>77</v>
      </c>
      <c r="AU119" s="17" t="s">
        <v>112</v>
      </c>
      <c r="BK119" s="146">
        <f>BK120</f>
        <v>0</v>
      </c>
    </row>
    <row r="120" spans="1:65" s="11" customFormat="1" ht="25.9" customHeight="1">
      <c r="B120" s="147"/>
      <c r="D120" s="148" t="s">
        <v>77</v>
      </c>
      <c r="E120" s="149" t="s">
        <v>577</v>
      </c>
      <c r="F120" s="149" t="s">
        <v>578</v>
      </c>
      <c r="I120" s="150"/>
      <c r="J120" s="150"/>
      <c r="K120" s="151">
        <f>BK120</f>
        <v>0</v>
      </c>
      <c r="M120" s="147"/>
      <c r="N120" s="152"/>
      <c r="O120" s="153"/>
      <c r="P120" s="153"/>
      <c r="Q120" s="154">
        <f>Q121+Q196</f>
        <v>0</v>
      </c>
      <c r="R120" s="154">
        <f>R121+R196</f>
        <v>0</v>
      </c>
      <c r="S120" s="153"/>
      <c r="T120" s="155">
        <f>T121+T196</f>
        <v>0</v>
      </c>
      <c r="U120" s="153"/>
      <c r="V120" s="155">
        <f>V121+V196</f>
        <v>0</v>
      </c>
      <c r="W120" s="153"/>
      <c r="X120" s="156">
        <f>X121+X196</f>
        <v>0</v>
      </c>
      <c r="AR120" s="148" t="s">
        <v>86</v>
      </c>
      <c r="AT120" s="157" t="s">
        <v>77</v>
      </c>
      <c r="AU120" s="157" t="s">
        <v>78</v>
      </c>
      <c r="AY120" s="148" t="s">
        <v>137</v>
      </c>
      <c r="BK120" s="158">
        <f>BK121+BK196</f>
        <v>0</v>
      </c>
    </row>
    <row r="121" spans="1:65" s="11" customFormat="1" ht="22.9" customHeight="1">
      <c r="B121" s="147"/>
      <c r="D121" s="148" t="s">
        <v>77</v>
      </c>
      <c r="E121" s="215" t="s">
        <v>579</v>
      </c>
      <c r="F121" s="215" t="s">
        <v>580</v>
      </c>
      <c r="I121" s="150"/>
      <c r="J121" s="150"/>
      <c r="K121" s="216">
        <f>BK121</f>
        <v>0</v>
      </c>
      <c r="M121" s="147"/>
      <c r="N121" s="152"/>
      <c r="O121" s="153"/>
      <c r="P121" s="153"/>
      <c r="Q121" s="154">
        <f>SUM(Q122:Q195)</f>
        <v>0</v>
      </c>
      <c r="R121" s="154">
        <f>SUM(R122:R195)</f>
        <v>0</v>
      </c>
      <c r="S121" s="153"/>
      <c r="T121" s="155">
        <f>SUM(T122:T195)</f>
        <v>0</v>
      </c>
      <c r="U121" s="153"/>
      <c r="V121" s="155">
        <f>SUM(V122:V195)</f>
        <v>0</v>
      </c>
      <c r="W121" s="153"/>
      <c r="X121" s="156">
        <f>SUM(X122:X195)</f>
        <v>0</v>
      </c>
      <c r="AR121" s="148" t="s">
        <v>86</v>
      </c>
      <c r="AT121" s="157" t="s">
        <v>77</v>
      </c>
      <c r="AU121" s="157" t="s">
        <v>86</v>
      </c>
      <c r="AY121" s="148" t="s">
        <v>137</v>
      </c>
      <c r="BK121" s="158">
        <f>SUM(BK122:BK195)</f>
        <v>0</v>
      </c>
    </row>
    <row r="122" spans="1:65" s="2" customFormat="1" ht="16.5" customHeight="1">
      <c r="A122" s="31"/>
      <c r="B122" s="159"/>
      <c r="C122" s="160" t="s">
        <v>86</v>
      </c>
      <c r="D122" s="160" t="s">
        <v>138</v>
      </c>
      <c r="E122" s="161" t="s">
        <v>581</v>
      </c>
      <c r="F122" s="162" t="s">
        <v>582</v>
      </c>
      <c r="G122" s="163" t="s">
        <v>141</v>
      </c>
      <c r="H122" s="164">
        <v>1</v>
      </c>
      <c r="I122" s="165"/>
      <c r="J122" s="165"/>
      <c r="K122" s="166">
        <f>ROUND(P122*H122,2)</f>
        <v>0</v>
      </c>
      <c r="L122" s="167"/>
      <c r="M122" s="32"/>
      <c r="N122" s="168" t="s">
        <v>1</v>
      </c>
      <c r="O122" s="169" t="s">
        <v>41</v>
      </c>
      <c r="P122" s="170">
        <f>I122+J122</f>
        <v>0</v>
      </c>
      <c r="Q122" s="170">
        <f>ROUND(I122*H122,2)</f>
        <v>0</v>
      </c>
      <c r="R122" s="170">
        <f>ROUND(J122*H122,2)</f>
        <v>0</v>
      </c>
      <c r="S122" s="56"/>
      <c r="T122" s="171">
        <f>S122*H122</f>
        <v>0</v>
      </c>
      <c r="U122" s="171">
        <v>0</v>
      </c>
      <c r="V122" s="171">
        <f>U122*H122</f>
        <v>0</v>
      </c>
      <c r="W122" s="171">
        <v>0</v>
      </c>
      <c r="X122" s="172">
        <f>W122*H122</f>
        <v>0</v>
      </c>
      <c r="Y122" s="31"/>
      <c r="Z122" s="31"/>
      <c r="AA122" s="31"/>
      <c r="AB122" s="31"/>
      <c r="AC122" s="31"/>
      <c r="AD122" s="31"/>
      <c r="AE122" s="31"/>
      <c r="AR122" s="173" t="s">
        <v>142</v>
      </c>
      <c r="AT122" s="173" t="s">
        <v>138</v>
      </c>
      <c r="AU122" s="173" t="s">
        <v>88</v>
      </c>
      <c r="AY122" s="17" t="s">
        <v>137</v>
      </c>
      <c r="BE122" s="174">
        <f>IF(O122="základní",K122,0)</f>
        <v>0</v>
      </c>
      <c r="BF122" s="174">
        <f>IF(O122="snížená",K122,0)</f>
        <v>0</v>
      </c>
      <c r="BG122" s="174">
        <f>IF(O122="zákl. přenesená",K122,0)</f>
        <v>0</v>
      </c>
      <c r="BH122" s="174">
        <f>IF(O122="sníž. přenesená",K122,0)</f>
        <v>0</v>
      </c>
      <c r="BI122" s="174">
        <f>IF(O122="nulová",K122,0)</f>
        <v>0</v>
      </c>
      <c r="BJ122" s="17" t="s">
        <v>86</v>
      </c>
      <c r="BK122" s="174">
        <f>ROUND(P122*H122,2)</f>
        <v>0</v>
      </c>
      <c r="BL122" s="17" t="s">
        <v>142</v>
      </c>
      <c r="BM122" s="173" t="s">
        <v>583</v>
      </c>
    </row>
    <row r="123" spans="1:65" s="2" customFormat="1">
      <c r="A123" s="31"/>
      <c r="B123" s="32"/>
      <c r="C123" s="31"/>
      <c r="D123" s="175" t="s">
        <v>144</v>
      </c>
      <c r="E123" s="31"/>
      <c r="F123" s="176" t="s">
        <v>582</v>
      </c>
      <c r="G123" s="31"/>
      <c r="H123" s="31"/>
      <c r="I123" s="95"/>
      <c r="J123" s="95"/>
      <c r="K123" s="31"/>
      <c r="L123" s="31"/>
      <c r="M123" s="32"/>
      <c r="N123" s="177"/>
      <c r="O123" s="178"/>
      <c r="P123" s="56"/>
      <c r="Q123" s="56"/>
      <c r="R123" s="56"/>
      <c r="S123" s="56"/>
      <c r="T123" s="56"/>
      <c r="U123" s="56"/>
      <c r="V123" s="56"/>
      <c r="W123" s="56"/>
      <c r="X123" s="57"/>
      <c r="Y123" s="31"/>
      <c r="Z123" s="31"/>
      <c r="AA123" s="31"/>
      <c r="AB123" s="31"/>
      <c r="AC123" s="31"/>
      <c r="AD123" s="31"/>
      <c r="AE123" s="31"/>
      <c r="AT123" s="17" t="s">
        <v>144</v>
      </c>
      <c r="AU123" s="17" t="s">
        <v>88</v>
      </c>
    </row>
    <row r="124" spans="1:65" s="12" customFormat="1">
      <c r="B124" s="179"/>
      <c r="D124" s="175" t="s">
        <v>145</v>
      </c>
      <c r="E124" s="180" t="s">
        <v>1</v>
      </c>
      <c r="F124" s="181" t="s">
        <v>276</v>
      </c>
      <c r="H124" s="180" t="s">
        <v>1</v>
      </c>
      <c r="I124" s="182"/>
      <c r="J124" s="182"/>
      <c r="M124" s="179"/>
      <c r="N124" s="183"/>
      <c r="O124" s="184"/>
      <c r="P124" s="184"/>
      <c r="Q124" s="184"/>
      <c r="R124" s="184"/>
      <c r="S124" s="184"/>
      <c r="T124" s="184"/>
      <c r="U124" s="184"/>
      <c r="V124" s="184"/>
      <c r="W124" s="184"/>
      <c r="X124" s="185"/>
      <c r="AT124" s="180" t="s">
        <v>145</v>
      </c>
      <c r="AU124" s="180" t="s">
        <v>88</v>
      </c>
      <c r="AV124" s="12" t="s">
        <v>86</v>
      </c>
      <c r="AW124" s="12" t="s">
        <v>4</v>
      </c>
      <c r="AX124" s="12" t="s">
        <v>78</v>
      </c>
      <c r="AY124" s="180" t="s">
        <v>137</v>
      </c>
    </row>
    <row r="125" spans="1:65" s="13" customFormat="1">
      <c r="B125" s="186"/>
      <c r="D125" s="175" t="s">
        <v>145</v>
      </c>
      <c r="E125" s="187" t="s">
        <v>1</v>
      </c>
      <c r="F125" s="188" t="s">
        <v>86</v>
      </c>
      <c r="H125" s="189">
        <v>1</v>
      </c>
      <c r="I125" s="190"/>
      <c r="J125" s="190"/>
      <c r="M125" s="186"/>
      <c r="N125" s="191"/>
      <c r="O125" s="192"/>
      <c r="P125" s="192"/>
      <c r="Q125" s="192"/>
      <c r="R125" s="192"/>
      <c r="S125" s="192"/>
      <c r="T125" s="192"/>
      <c r="U125" s="192"/>
      <c r="V125" s="192"/>
      <c r="W125" s="192"/>
      <c r="X125" s="193"/>
      <c r="AT125" s="187" t="s">
        <v>145</v>
      </c>
      <c r="AU125" s="187" t="s">
        <v>88</v>
      </c>
      <c r="AV125" s="13" t="s">
        <v>88</v>
      </c>
      <c r="AW125" s="13" t="s">
        <v>4</v>
      </c>
      <c r="AX125" s="13" t="s">
        <v>78</v>
      </c>
      <c r="AY125" s="187" t="s">
        <v>137</v>
      </c>
    </row>
    <row r="126" spans="1:65" s="14" customFormat="1">
      <c r="B126" s="194"/>
      <c r="D126" s="175" t="s">
        <v>145</v>
      </c>
      <c r="E126" s="195" t="s">
        <v>1</v>
      </c>
      <c r="F126" s="196" t="s">
        <v>148</v>
      </c>
      <c r="H126" s="197">
        <v>1</v>
      </c>
      <c r="I126" s="198"/>
      <c r="J126" s="198"/>
      <c r="M126" s="194"/>
      <c r="N126" s="199"/>
      <c r="O126" s="200"/>
      <c r="P126" s="200"/>
      <c r="Q126" s="200"/>
      <c r="R126" s="200"/>
      <c r="S126" s="200"/>
      <c r="T126" s="200"/>
      <c r="U126" s="200"/>
      <c r="V126" s="200"/>
      <c r="W126" s="200"/>
      <c r="X126" s="201"/>
      <c r="AT126" s="195" t="s">
        <v>145</v>
      </c>
      <c r="AU126" s="195" t="s">
        <v>88</v>
      </c>
      <c r="AV126" s="14" t="s">
        <v>142</v>
      </c>
      <c r="AW126" s="14" t="s">
        <v>4</v>
      </c>
      <c r="AX126" s="14" t="s">
        <v>86</v>
      </c>
      <c r="AY126" s="195" t="s">
        <v>137</v>
      </c>
    </row>
    <row r="127" spans="1:65" s="2" customFormat="1" ht="16.5" customHeight="1">
      <c r="A127" s="31"/>
      <c r="B127" s="159"/>
      <c r="C127" s="160" t="s">
        <v>88</v>
      </c>
      <c r="D127" s="160" t="s">
        <v>138</v>
      </c>
      <c r="E127" s="161" t="s">
        <v>584</v>
      </c>
      <c r="F127" s="162" t="s">
        <v>585</v>
      </c>
      <c r="G127" s="163" t="s">
        <v>141</v>
      </c>
      <c r="H127" s="164">
        <v>1</v>
      </c>
      <c r="I127" s="165"/>
      <c r="J127" s="165"/>
      <c r="K127" s="166">
        <f>ROUND(P127*H127,2)</f>
        <v>0</v>
      </c>
      <c r="L127" s="167"/>
      <c r="M127" s="32"/>
      <c r="N127" s="168" t="s">
        <v>1</v>
      </c>
      <c r="O127" s="169" t="s">
        <v>41</v>
      </c>
      <c r="P127" s="170">
        <f>I127+J127</f>
        <v>0</v>
      </c>
      <c r="Q127" s="170">
        <f>ROUND(I127*H127,2)</f>
        <v>0</v>
      </c>
      <c r="R127" s="170">
        <f>ROUND(J127*H127,2)</f>
        <v>0</v>
      </c>
      <c r="S127" s="56"/>
      <c r="T127" s="171">
        <f>S127*H127</f>
        <v>0</v>
      </c>
      <c r="U127" s="171">
        <v>0</v>
      </c>
      <c r="V127" s="171">
        <f>U127*H127</f>
        <v>0</v>
      </c>
      <c r="W127" s="171">
        <v>0</v>
      </c>
      <c r="X127" s="172">
        <f>W127*H127</f>
        <v>0</v>
      </c>
      <c r="Y127" s="31"/>
      <c r="Z127" s="31"/>
      <c r="AA127" s="31"/>
      <c r="AB127" s="31"/>
      <c r="AC127" s="31"/>
      <c r="AD127" s="31"/>
      <c r="AE127" s="31"/>
      <c r="AR127" s="173" t="s">
        <v>142</v>
      </c>
      <c r="AT127" s="173" t="s">
        <v>138</v>
      </c>
      <c r="AU127" s="173" t="s">
        <v>88</v>
      </c>
      <c r="AY127" s="17" t="s">
        <v>137</v>
      </c>
      <c r="BE127" s="174">
        <f>IF(O127="základní",K127,0)</f>
        <v>0</v>
      </c>
      <c r="BF127" s="174">
        <f>IF(O127="snížená",K127,0)</f>
        <v>0</v>
      </c>
      <c r="BG127" s="174">
        <f>IF(O127="zákl. přenesená",K127,0)</f>
        <v>0</v>
      </c>
      <c r="BH127" s="174">
        <f>IF(O127="sníž. přenesená",K127,0)</f>
        <v>0</v>
      </c>
      <c r="BI127" s="174">
        <f>IF(O127="nulová",K127,0)</f>
        <v>0</v>
      </c>
      <c r="BJ127" s="17" t="s">
        <v>86</v>
      </c>
      <c r="BK127" s="174">
        <f>ROUND(P127*H127,2)</f>
        <v>0</v>
      </c>
      <c r="BL127" s="17" t="s">
        <v>142</v>
      </c>
      <c r="BM127" s="173" t="s">
        <v>586</v>
      </c>
    </row>
    <row r="128" spans="1:65" s="2" customFormat="1">
      <c r="A128" s="31"/>
      <c r="B128" s="32"/>
      <c r="C128" s="31"/>
      <c r="D128" s="175" t="s">
        <v>144</v>
      </c>
      <c r="E128" s="31"/>
      <c r="F128" s="176" t="s">
        <v>585</v>
      </c>
      <c r="G128" s="31"/>
      <c r="H128" s="31"/>
      <c r="I128" s="95"/>
      <c r="J128" s="95"/>
      <c r="K128" s="31"/>
      <c r="L128" s="31"/>
      <c r="M128" s="32"/>
      <c r="N128" s="177"/>
      <c r="O128" s="178"/>
      <c r="P128" s="56"/>
      <c r="Q128" s="56"/>
      <c r="R128" s="56"/>
      <c r="S128" s="56"/>
      <c r="T128" s="56"/>
      <c r="U128" s="56"/>
      <c r="V128" s="56"/>
      <c r="W128" s="56"/>
      <c r="X128" s="57"/>
      <c r="Y128" s="31"/>
      <c r="Z128" s="31"/>
      <c r="AA128" s="31"/>
      <c r="AB128" s="31"/>
      <c r="AC128" s="31"/>
      <c r="AD128" s="31"/>
      <c r="AE128" s="31"/>
      <c r="AT128" s="17" t="s">
        <v>144</v>
      </c>
      <c r="AU128" s="17" t="s">
        <v>88</v>
      </c>
    </row>
    <row r="129" spans="1:65" s="12" customFormat="1">
      <c r="B129" s="179"/>
      <c r="D129" s="175" t="s">
        <v>145</v>
      </c>
      <c r="E129" s="180" t="s">
        <v>1</v>
      </c>
      <c r="F129" s="181" t="s">
        <v>276</v>
      </c>
      <c r="H129" s="180" t="s">
        <v>1</v>
      </c>
      <c r="I129" s="182"/>
      <c r="J129" s="182"/>
      <c r="M129" s="179"/>
      <c r="N129" s="183"/>
      <c r="O129" s="184"/>
      <c r="P129" s="184"/>
      <c r="Q129" s="184"/>
      <c r="R129" s="184"/>
      <c r="S129" s="184"/>
      <c r="T129" s="184"/>
      <c r="U129" s="184"/>
      <c r="V129" s="184"/>
      <c r="W129" s="184"/>
      <c r="X129" s="185"/>
      <c r="AT129" s="180" t="s">
        <v>145</v>
      </c>
      <c r="AU129" s="180" t="s">
        <v>88</v>
      </c>
      <c r="AV129" s="12" t="s">
        <v>86</v>
      </c>
      <c r="AW129" s="12" t="s">
        <v>4</v>
      </c>
      <c r="AX129" s="12" t="s">
        <v>78</v>
      </c>
      <c r="AY129" s="180" t="s">
        <v>137</v>
      </c>
    </row>
    <row r="130" spans="1:65" s="13" customFormat="1">
      <c r="B130" s="186"/>
      <c r="D130" s="175" t="s">
        <v>145</v>
      </c>
      <c r="E130" s="187" t="s">
        <v>1</v>
      </c>
      <c r="F130" s="188" t="s">
        <v>86</v>
      </c>
      <c r="H130" s="189">
        <v>1</v>
      </c>
      <c r="I130" s="190"/>
      <c r="J130" s="190"/>
      <c r="M130" s="186"/>
      <c r="N130" s="191"/>
      <c r="O130" s="192"/>
      <c r="P130" s="192"/>
      <c r="Q130" s="192"/>
      <c r="R130" s="192"/>
      <c r="S130" s="192"/>
      <c r="T130" s="192"/>
      <c r="U130" s="192"/>
      <c r="V130" s="192"/>
      <c r="W130" s="192"/>
      <c r="X130" s="193"/>
      <c r="AT130" s="187" t="s">
        <v>145</v>
      </c>
      <c r="AU130" s="187" t="s">
        <v>88</v>
      </c>
      <c r="AV130" s="13" t="s">
        <v>88</v>
      </c>
      <c r="AW130" s="13" t="s">
        <v>4</v>
      </c>
      <c r="AX130" s="13" t="s">
        <v>78</v>
      </c>
      <c r="AY130" s="187" t="s">
        <v>137</v>
      </c>
    </row>
    <row r="131" spans="1:65" s="14" customFormat="1">
      <c r="B131" s="194"/>
      <c r="D131" s="175" t="s">
        <v>145</v>
      </c>
      <c r="E131" s="195" t="s">
        <v>1</v>
      </c>
      <c r="F131" s="196" t="s">
        <v>148</v>
      </c>
      <c r="H131" s="197">
        <v>1</v>
      </c>
      <c r="I131" s="198"/>
      <c r="J131" s="198"/>
      <c r="M131" s="194"/>
      <c r="N131" s="199"/>
      <c r="O131" s="200"/>
      <c r="P131" s="200"/>
      <c r="Q131" s="200"/>
      <c r="R131" s="200"/>
      <c r="S131" s="200"/>
      <c r="T131" s="200"/>
      <c r="U131" s="200"/>
      <c r="V131" s="200"/>
      <c r="W131" s="200"/>
      <c r="X131" s="201"/>
      <c r="AT131" s="195" t="s">
        <v>145</v>
      </c>
      <c r="AU131" s="195" t="s">
        <v>88</v>
      </c>
      <c r="AV131" s="14" t="s">
        <v>142</v>
      </c>
      <c r="AW131" s="14" t="s">
        <v>4</v>
      </c>
      <c r="AX131" s="14" t="s">
        <v>86</v>
      </c>
      <c r="AY131" s="195" t="s">
        <v>137</v>
      </c>
    </row>
    <row r="132" spans="1:65" s="2" customFormat="1" ht="16.5" customHeight="1">
      <c r="A132" s="31"/>
      <c r="B132" s="159"/>
      <c r="C132" s="160" t="s">
        <v>154</v>
      </c>
      <c r="D132" s="160" t="s">
        <v>138</v>
      </c>
      <c r="E132" s="161" t="s">
        <v>587</v>
      </c>
      <c r="F132" s="162" t="s">
        <v>588</v>
      </c>
      <c r="G132" s="163" t="s">
        <v>162</v>
      </c>
      <c r="H132" s="164">
        <v>120</v>
      </c>
      <c r="I132" s="165"/>
      <c r="J132" s="165"/>
      <c r="K132" s="166">
        <f>ROUND(P132*H132,2)</f>
        <v>0</v>
      </c>
      <c r="L132" s="167"/>
      <c r="M132" s="32"/>
      <c r="N132" s="168" t="s">
        <v>1</v>
      </c>
      <c r="O132" s="169" t="s">
        <v>41</v>
      </c>
      <c r="P132" s="170">
        <f>I132+J132</f>
        <v>0</v>
      </c>
      <c r="Q132" s="170">
        <f>ROUND(I132*H132,2)</f>
        <v>0</v>
      </c>
      <c r="R132" s="170">
        <f>ROUND(J132*H132,2)</f>
        <v>0</v>
      </c>
      <c r="S132" s="56"/>
      <c r="T132" s="171">
        <f>S132*H132</f>
        <v>0</v>
      </c>
      <c r="U132" s="171">
        <v>0</v>
      </c>
      <c r="V132" s="171">
        <f>U132*H132</f>
        <v>0</v>
      </c>
      <c r="W132" s="171">
        <v>0</v>
      </c>
      <c r="X132" s="172">
        <f>W132*H132</f>
        <v>0</v>
      </c>
      <c r="Y132" s="31"/>
      <c r="Z132" s="31"/>
      <c r="AA132" s="31"/>
      <c r="AB132" s="31"/>
      <c r="AC132" s="31"/>
      <c r="AD132" s="31"/>
      <c r="AE132" s="31"/>
      <c r="AR132" s="173" t="s">
        <v>142</v>
      </c>
      <c r="AT132" s="173" t="s">
        <v>138</v>
      </c>
      <c r="AU132" s="173" t="s">
        <v>88</v>
      </c>
      <c r="AY132" s="17" t="s">
        <v>137</v>
      </c>
      <c r="BE132" s="174">
        <f>IF(O132="základní",K132,0)</f>
        <v>0</v>
      </c>
      <c r="BF132" s="174">
        <f>IF(O132="snížená",K132,0)</f>
        <v>0</v>
      </c>
      <c r="BG132" s="174">
        <f>IF(O132="zákl. přenesená",K132,0)</f>
        <v>0</v>
      </c>
      <c r="BH132" s="174">
        <f>IF(O132="sníž. přenesená",K132,0)</f>
        <v>0</v>
      </c>
      <c r="BI132" s="174">
        <f>IF(O132="nulová",K132,0)</f>
        <v>0</v>
      </c>
      <c r="BJ132" s="17" t="s">
        <v>86</v>
      </c>
      <c r="BK132" s="174">
        <f>ROUND(P132*H132,2)</f>
        <v>0</v>
      </c>
      <c r="BL132" s="17" t="s">
        <v>142</v>
      </c>
      <c r="BM132" s="173" t="s">
        <v>589</v>
      </c>
    </row>
    <row r="133" spans="1:65" s="2" customFormat="1">
      <c r="A133" s="31"/>
      <c r="B133" s="32"/>
      <c r="C133" s="31"/>
      <c r="D133" s="175" t="s">
        <v>144</v>
      </c>
      <c r="E133" s="31"/>
      <c r="F133" s="176" t="s">
        <v>588</v>
      </c>
      <c r="G133" s="31"/>
      <c r="H133" s="31"/>
      <c r="I133" s="95"/>
      <c r="J133" s="95"/>
      <c r="K133" s="31"/>
      <c r="L133" s="31"/>
      <c r="M133" s="32"/>
      <c r="N133" s="177"/>
      <c r="O133" s="178"/>
      <c r="P133" s="56"/>
      <c r="Q133" s="56"/>
      <c r="R133" s="56"/>
      <c r="S133" s="56"/>
      <c r="T133" s="56"/>
      <c r="U133" s="56"/>
      <c r="V133" s="56"/>
      <c r="W133" s="56"/>
      <c r="X133" s="57"/>
      <c r="Y133" s="31"/>
      <c r="Z133" s="31"/>
      <c r="AA133" s="31"/>
      <c r="AB133" s="31"/>
      <c r="AC133" s="31"/>
      <c r="AD133" s="31"/>
      <c r="AE133" s="31"/>
      <c r="AT133" s="17" t="s">
        <v>144</v>
      </c>
      <c r="AU133" s="17" t="s">
        <v>88</v>
      </c>
    </row>
    <row r="134" spans="1:65" s="12" customFormat="1">
      <c r="B134" s="179"/>
      <c r="D134" s="175" t="s">
        <v>145</v>
      </c>
      <c r="E134" s="180" t="s">
        <v>1</v>
      </c>
      <c r="F134" s="181" t="s">
        <v>276</v>
      </c>
      <c r="H134" s="180" t="s">
        <v>1</v>
      </c>
      <c r="I134" s="182"/>
      <c r="J134" s="182"/>
      <c r="M134" s="179"/>
      <c r="N134" s="183"/>
      <c r="O134" s="184"/>
      <c r="P134" s="184"/>
      <c r="Q134" s="184"/>
      <c r="R134" s="184"/>
      <c r="S134" s="184"/>
      <c r="T134" s="184"/>
      <c r="U134" s="184"/>
      <c r="V134" s="184"/>
      <c r="W134" s="184"/>
      <c r="X134" s="185"/>
      <c r="AT134" s="180" t="s">
        <v>145</v>
      </c>
      <c r="AU134" s="180" t="s">
        <v>88</v>
      </c>
      <c r="AV134" s="12" t="s">
        <v>86</v>
      </c>
      <c r="AW134" s="12" t="s">
        <v>4</v>
      </c>
      <c r="AX134" s="12" t="s">
        <v>78</v>
      </c>
      <c r="AY134" s="180" t="s">
        <v>137</v>
      </c>
    </row>
    <row r="135" spans="1:65" s="13" customFormat="1">
      <c r="B135" s="186"/>
      <c r="D135" s="175" t="s">
        <v>145</v>
      </c>
      <c r="E135" s="187" t="s">
        <v>1</v>
      </c>
      <c r="F135" s="188" t="s">
        <v>590</v>
      </c>
      <c r="H135" s="189">
        <v>120</v>
      </c>
      <c r="I135" s="190"/>
      <c r="J135" s="190"/>
      <c r="M135" s="186"/>
      <c r="N135" s="191"/>
      <c r="O135" s="192"/>
      <c r="P135" s="192"/>
      <c r="Q135" s="192"/>
      <c r="R135" s="192"/>
      <c r="S135" s="192"/>
      <c r="T135" s="192"/>
      <c r="U135" s="192"/>
      <c r="V135" s="192"/>
      <c r="W135" s="192"/>
      <c r="X135" s="193"/>
      <c r="AT135" s="187" t="s">
        <v>145</v>
      </c>
      <c r="AU135" s="187" t="s">
        <v>88</v>
      </c>
      <c r="AV135" s="13" t="s">
        <v>88</v>
      </c>
      <c r="AW135" s="13" t="s">
        <v>4</v>
      </c>
      <c r="AX135" s="13" t="s">
        <v>78</v>
      </c>
      <c r="AY135" s="187" t="s">
        <v>137</v>
      </c>
    </row>
    <row r="136" spans="1:65" s="14" customFormat="1">
      <c r="B136" s="194"/>
      <c r="D136" s="175" t="s">
        <v>145</v>
      </c>
      <c r="E136" s="195" t="s">
        <v>1</v>
      </c>
      <c r="F136" s="196" t="s">
        <v>148</v>
      </c>
      <c r="H136" s="197">
        <v>120</v>
      </c>
      <c r="I136" s="198"/>
      <c r="J136" s="198"/>
      <c r="M136" s="194"/>
      <c r="N136" s="199"/>
      <c r="O136" s="200"/>
      <c r="P136" s="200"/>
      <c r="Q136" s="200"/>
      <c r="R136" s="200"/>
      <c r="S136" s="200"/>
      <c r="T136" s="200"/>
      <c r="U136" s="200"/>
      <c r="V136" s="200"/>
      <c r="W136" s="200"/>
      <c r="X136" s="201"/>
      <c r="AT136" s="195" t="s">
        <v>145</v>
      </c>
      <c r="AU136" s="195" t="s">
        <v>88</v>
      </c>
      <c r="AV136" s="14" t="s">
        <v>142</v>
      </c>
      <c r="AW136" s="14" t="s">
        <v>4</v>
      </c>
      <c r="AX136" s="14" t="s">
        <v>86</v>
      </c>
      <c r="AY136" s="195" t="s">
        <v>137</v>
      </c>
    </row>
    <row r="137" spans="1:65" s="2" customFormat="1" ht="16.5" customHeight="1">
      <c r="A137" s="31"/>
      <c r="B137" s="159"/>
      <c r="C137" s="160" t="s">
        <v>142</v>
      </c>
      <c r="D137" s="160" t="s">
        <v>138</v>
      </c>
      <c r="E137" s="161" t="s">
        <v>591</v>
      </c>
      <c r="F137" s="162" t="s">
        <v>592</v>
      </c>
      <c r="G137" s="163" t="s">
        <v>162</v>
      </c>
      <c r="H137" s="164">
        <v>12</v>
      </c>
      <c r="I137" s="165"/>
      <c r="J137" s="165"/>
      <c r="K137" s="166">
        <f>ROUND(P137*H137,2)</f>
        <v>0</v>
      </c>
      <c r="L137" s="167"/>
      <c r="M137" s="32"/>
      <c r="N137" s="168" t="s">
        <v>1</v>
      </c>
      <c r="O137" s="169" t="s">
        <v>41</v>
      </c>
      <c r="P137" s="170">
        <f>I137+J137</f>
        <v>0</v>
      </c>
      <c r="Q137" s="170">
        <f>ROUND(I137*H137,2)</f>
        <v>0</v>
      </c>
      <c r="R137" s="170">
        <f>ROUND(J137*H137,2)</f>
        <v>0</v>
      </c>
      <c r="S137" s="56"/>
      <c r="T137" s="171">
        <f>S137*H137</f>
        <v>0</v>
      </c>
      <c r="U137" s="171">
        <v>0</v>
      </c>
      <c r="V137" s="171">
        <f>U137*H137</f>
        <v>0</v>
      </c>
      <c r="W137" s="171">
        <v>0</v>
      </c>
      <c r="X137" s="172">
        <f>W137*H137</f>
        <v>0</v>
      </c>
      <c r="Y137" s="31"/>
      <c r="Z137" s="31"/>
      <c r="AA137" s="31"/>
      <c r="AB137" s="31"/>
      <c r="AC137" s="31"/>
      <c r="AD137" s="31"/>
      <c r="AE137" s="31"/>
      <c r="AR137" s="173" t="s">
        <v>142</v>
      </c>
      <c r="AT137" s="173" t="s">
        <v>138</v>
      </c>
      <c r="AU137" s="173" t="s">
        <v>88</v>
      </c>
      <c r="AY137" s="17" t="s">
        <v>137</v>
      </c>
      <c r="BE137" s="174">
        <f>IF(O137="základní",K137,0)</f>
        <v>0</v>
      </c>
      <c r="BF137" s="174">
        <f>IF(O137="snížená",K137,0)</f>
        <v>0</v>
      </c>
      <c r="BG137" s="174">
        <f>IF(O137="zákl. přenesená",K137,0)</f>
        <v>0</v>
      </c>
      <c r="BH137" s="174">
        <f>IF(O137="sníž. přenesená",K137,0)</f>
        <v>0</v>
      </c>
      <c r="BI137" s="174">
        <f>IF(O137="nulová",K137,0)</f>
        <v>0</v>
      </c>
      <c r="BJ137" s="17" t="s">
        <v>86</v>
      </c>
      <c r="BK137" s="174">
        <f>ROUND(P137*H137,2)</f>
        <v>0</v>
      </c>
      <c r="BL137" s="17" t="s">
        <v>142</v>
      </c>
      <c r="BM137" s="173" t="s">
        <v>593</v>
      </c>
    </row>
    <row r="138" spans="1:65" s="2" customFormat="1">
      <c r="A138" s="31"/>
      <c r="B138" s="32"/>
      <c r="C138" s="31"/>
      <c r="D138" s="175" t="s">
        <v>144</v>
      </c>
      <c r="E138" s="31"/>
      <c r="F138" s="176" t="s">
        <v>592</v>
      </c>
      <c r="G138" s="31"/>
      <c r="H138" s="31"/>
      <c r="I138" s="95"/>
      <c r="J138" s="95"/>
      <c r="K138" s="31"/>
      <c r="L138" s="31"/>
      <c r="M138" s="32"/>
      <c r="N138" s="177"/>
      <c r="O138" s="178"/>
      <c r="P138" s="56"/>
      <c r="Q138" s="56"/>
      <c r="R138" s="56"/>
      <c r="S138" s="56"/>
      <c r="T138" s="56"/>
      <c r="U138" s="56"/>
      <c r="V138" s="56"/>
      <c r="W138" s="56"/>
      <c r="X138" s="57"/>
      <c r="Y138" s="31"/>
      <c r="Z138" s="31"/>
      <c r="AA138" s="31"/>
      <c r="AB138" s="31"/>
      <c r="AC138" s="31"/>
      <c r="AD138" s="31"/>
      <c r="AE138" s="31"/>
      <c r="AT138" s="17" t="s">
        <v>144</v>
      </c>
      <c r="AU138" s="17" t="s">
        <v>88</v>
      </c>
    </row>
    <row r="139" spans="1:65" s="2" customFormat="1" ht="60" customHeight="1">
      <c r="A139" s="31"/>
      <c r="B139" s="159"/>
      <c r="C139" s="160" t="s">
        <v>164</v>
      </c>
      <c r="D139" s="160" t="s">
        <v>138</v>
      </c>
      <c r="E139" s="161" t="s">
        <v>594</v>
      </c>
      <c r="F139" s="162" t="s">
        <v>595</v>
      </c>
      <c r="G139" s="163" t="s">
        <v>141</v>
      </c>
      <c r="H139" s="164">
        <v>4</v>
      </c>
      <c r="I139" s="165"/>
      <c r="J139" s="165"/>
      <c r="K139" s="166">
        <f>ROUND(P139*H139,2)</f>
        <v>0</v>
      </c>
      <c r="L139" s="167"/>
      <c r="M139" s="32"/>
      <c r="N139" s="168" t="s">
        <v>1</v>
      </c>
      <c r="O139" s="169" t="s">
        <v>41</v>
      </c>
      <c r="P139" s="170">
        <f>I139+J139</f>
        <v>0</v>
      </c>
      <c r="Q139" s="170">
        <f>ROUND(I139*H139,2)</f>
        <v>0</v>
      </c>
      <c r="R139" s="170">
        <f>ROUND(J139*H139,2)</f>
        <v>0</v>
      </c>
      <c r="S139" s="56"/>
      <c r="T139" s="171">
        <f>S139*H139</f>
        <v>0</v>
      </c>
      <c r="U139" s="171">
        <v>0</v>
      </c>
      <c r="V139" s="171">
        <f>U139*H139</f>
        <v>0</v>
      </c>
      <c r="W139" s="171">
        <v>0</v>
      </c>
      <c r="X139" s="172">
        <f>W139*H139</f>
        <v>0</v>
      </c>
      <c r="Y139" s="31"/>
      <c r="Z139" s="31"/>
      <c r="AA139" s="31"/>
      <c r="AB139" s="31"/>
      <c r="AC139" s="31"/>
      <c r="AD139" s="31"/>
      <c r="AE139" s="31"/>
      <c r="AR139" s="173" t="s">
        <v>142</v>
      </c>
      <c r="AT139" s="173" t="s">
        <v>138</v>
      </c>
      <c r="AU139" s="173" t="s">
        <v>88</v>
      </c>
      <c r="AY139" s="17" t="s">
        <v>137</v>
      </c>
      <c r="BE139" s="174">
        <f>IF(O139="základní",K139,0)</f>
        <v>0</v>
      </c>
      <c r="BF139" s="174">
        <f>IF(O139="snížená",K139,0)</f>
        <v>0</v>
      </c>
      <c r="BG139" s="174">
        <f>IF(O139="zákl. přenesená",K139,0)</f>
        <v>0</v>
      </c>
      <c r="BH139" s="174">
        <f>IF(O139="sníž. přenesená",K139,0)</f>
        <v>0</v>
      </c>
      <c r="BI139" s="174">
        <f>IF(O139="nulová",K139,0)</f>
        <v>0</v>
      </c>
      <c r="BJ139" s="17" t="s">
        <v>86</v>
      </c>
      <c r="BK139" s="174">
        <f>ROUND(P139*H139,2)</f>
        <v>0</v>
      </c>
      <c r="BL139" s="17" t="s">
        <v>142</v>
      </c>
      <c r="BM139" s="173" t="s">
        <v>596</v>
      </c>
    </row>
    <row r="140" spans="1:65" s="2" customFormat="1" ht="39">
      <c r="A140" s="31"/>
      <c r="B140" s="32"/>
      <c r="C140" s="31"/>
      <c r="D140" s="175" t="s">
        <v>144</v>
      </c>
      <c r="E140" s="31"/>
      <c r="F140" s="176" t="s">
        <v>595</v>
      </c>
      <c r="G140" s="31"/>
      <c r="H140" s="31"/>
      <c r="I140" s="95"/>
      <c r="J140" s="95"/>
      <c r="K140" s="31"/>
      <c r="L140" s="31"/>
      <c r="M140" s="32"/>
      <c r="N140" s="177"/>
      <c r="O140" s="178"/>
      <c r="P140" s="56"/>
      <c r="Q140" s="56"/>
      <c r="R140" s="56"/>
      <c r="S140" s="56"/>
      <c r="T140" s="56"/>
      <c r="U140" s="56"/>
      <c r="V140" s="56"/>
      <c r="W140" s="56"/>
      <c r="X140" s="57"/>
      <c r="Y140" s="31"/>
      <c r="Z140" s="31"/>
      <c r="AA140" s="31"/>
      <c r="AB140" s="31"/>
      <c r="AC140" s="31"/>
      <c r="AD140" s="31"/>
      <c r="AE140" s="31"/>
      <c r="AT140" s="17" t="s">
        <v>144</v>
      </c>
      <c r="AU140" s="17" t="s">
        <v>88</v>
      </c>
    </row>
    <row r="141" spans="1:65" s="12" customFormat="1">
      <c r="B141" s="179"/>
      <c r="D141" s="175" t="s">
        <v>145</v>
      </c>
      <c r="E141" s="180" t="s">
        <v>1</v>
      </c>
      <c r="F141" s="181" t="s">
        <v>276</v>
      </c>
      <c r="H141" s="180" t="s">
        <v>1</v>
      </c>
      <c r="I141" s="182"/>
      <c r="J141" s="182"/>
      <c r="M141" s="179"/>
      <c r="N141" s="183"/>
      <c r="O141" s="184"/>
      <c r="P141" s="184"/>
      <c r="Q141" s="184"/>
      <c r="R141" s="184"/>
      <c r="S141" s="184"/>
      <c r="T141" s="184"/>
      <c r="U141" s="184"/>
      <c r="V141" s="184"/>
      <c r="W141" s="184"/>
      <c r="X141" s="185"/>
      <c r="AT141" s="180" t="s">
        <v>145</v>
      </c>
      <c r="AU141" s="180" t="s">
        <v>88</v>
      </c>
      <c r="AV141" s="12" t="s">
        <v>86</v>
      </c>
      <c r="AW141" s="12" t="s">
        <v>4</v>
      </c>
      <c r="AX141" s="12" t="s">
        <v>78</v>
      </c>
      <c r="AY141" s="180" t="s">
        <v>137</v>
      </c>
    </row>
    <row r="142" spans="1:65" s="13" customFormat="1">
      <c r="B142" s="186"/>
      <c r="D142" s="175" t="s">
        <v>145</v>
      </c>
      <c r="E142" s="187" t="s">
        <v>1</v>
      </c>
      <c r="F142" s="188" t="s">
        <v>142</v>
      </c>
      <c r="H142" s="189">
        <v>4</v>
      </c>
      <c r="I142" s="190"/>
      <c r="J142" s="190"/>
      <c r="M142" s="186"/>
      <c r="N142" s="191"/>
      <c r="O142" s="192"/>
      <c r="P142" s="192"/>
      <c r="Q142" s="192"/>
      <c r="R142" s="192"/>
      <c r="S142" s="192"/>
      <c r="T142" s="192"/>
      <c r="U142" s="192"/>
      <c r="V142" s="192"/>
      <c r="W142" s="192"/>
      <c r="X142" s="193"/>
      <c r="AT142" s="187" t="s">
        <v>145</v>
      </c>
      <c r="AU142" s="187" t="s">
        <v>88</v>
      </c>
      <c r="AV142" s="13" t="s">
        <v>88</v>
      </c>
      <c r="AW142" s="13" t="s">
        <v>4</v>
      </c>
      <c r="AX142" s="13" t="s">
        <v>78</v>
      </c>
      <c r="AY142" s="187" t="s">
        <v>137</v>
      </c>
    </row>
    <row r="143" spans="1:65" s="14" customFormat="1">
      <c r="B143" s="194"/>
      <c r="D143" s="175" t="s">
        <v>145</v>
      </c>
      <c r="E143" s="195" t="s">
        <v>1</v>
      </c>
      <c r="F143" s="196" t="s">
        <v>148</v>
      </c>
      <c r="H143" s="197">
        <v>4</v>
      </c>
      <c r="I143" s="198"/>
      <c r="J143" s="198"/>
      <c r="M143" s="194"/>
      <c r="N143" s="199"/>
      <c r="O143" s="200"/>
      <c r="P143" s="200"/>
      <c r="Q143" s="200"/>
      <c r="R143" s="200"/>
      <c r="S143" s="200"/>
      <c r="T143" s="200"/>
      <c r="U143" s="200"/>
      <c r="V143" s="200"/>
      <c r="W143" s="200"/>
      <c r="X143" s="201"/>
      <c r="AT143" s="195" t="s">
        <v>145</v>
      </c>
      <c r="AU143" s="195" t="s">
        <v>88</v>
      </c>
      <c r="AV143" s="14" t="s">
        <v>142</v>
      </c>
      <c r="AW143" s="14" t="s">
        <v>4</v>
      </c>
      <c r="AX143" s="14" t="s">
        <v>86</v>
      </c>
      <c r="AY143" s="195" t="s">
        <v>137</v>
      </c>
    </row>
    <row r="144" spans="1:65" s="2" customFormat="1" ht="60" customHeight="1">
      <c r="A144" s="31"/>
      <c r="B144" s="159"/>
      <c r="C144" s="160" t="s">
        <v>169</v>
      </c>
      <c r="D144" s="160" t="s">
        <v>138</v>
      </c>
      <c r="E144" s="161" t="s">
        <v>597</v>
      </c>
      <c r="F144" s="162" t="s">
        <v>598</v>
      </c>
      <c r="G144" s="163" t="s">
        <v>141</v>
      </c>
      <c r="H144" s="164">
        <v>4</v>
      </c>
      <c r="I144" s="165"/>
      <c r="J144" s="165"/>
      <c r="K144" s="166">
        <f>ROUND(P144*H144,2)</f>
        <v>0</v>
      </c>
      <c r="L144" s="167"/>
      <c r="M144" s="32"/>
      <c r="N144" s="168" t="s">
        <v>1</v>
      </c>
      <c r="O144" s="169" t="s">
        <v>41</v>
      </c>
      <c r="P144" s="170">
        <f>I144+J144</f>
        <v>0</v>
      </c>
      <c r="Q144" s="170">
        <f>ROUND(I144*H144,2)</f>
        <v>0</v>
      </c>
      <c r="R144" s="170">
        <f>ROUND(J144*H144,2)</f>
        <v>0</v>
      </c>
      <c r="S144" s="56"/>
      <c r="T144" s="171">
        <f>S144*H144</f>
        <v>0</v>
      </c>
      <c r="U144" s="171">
        <v>0</v>
      </c>
      <c r="V144" s="171">
        <f>U144*H144</f>
        <v>0</v>
      </c>
      <c r="W144" s="171">
        <v>0</v>
      </c>
      <c r="X144" s="172">
        <f>W144*H144</f>
        <v>0</v>
      </c>
      <c r="Y144" s="31"/>
      <c r="Z144" s="31"/>
      <c r="AA144" s="31"/>
      <c r="AB144" s="31"/>
      <c r="AC144" s="31"/>
      <c r="AD144" s="31"/>
      <c r="AE144" s="31"/>
      <c r="AR144" s="173" t="s">
        <v>142</v>
      </c>
      <c r="AT144" s="173" t="s">
        <v>138</v>
      </c>
      <c r="AU144" s="173" t="s">
        <v>88</v>
      </c>
      <c r="AY144" s="17" t="s">
        <v>137</v>
      </c>
      <c r="BE144" s="174">
        <f>IF(O144="základní",K144,0)</f>
        <v>0</v>
      </c>
      <c r="BF144" s="174">
        <f>IF(O144="snížená",K144,0)</f>
        <v>0</v>
      </c>
      <c r="BG144" s="174">
        <f>IF(O144="zákl. přenesená",K144,0)</f>
        <v>0</v>
      </c>
      <c r="BH144" s="174">
        <f>IF(O144="sníž. přenesená",K144,0)</f>
        <v>0</v>
      </c>
      <c r="BI144" s="174">
        <f>IF(O144="nulová",K144,0)</f>
        <v>0</v>
      </c>
      <c r="BJ144" s="17" t="s">
        <v>86</v>
      </c>
      <c r="BK144" s="174">
        <f>ROUND(P144*H144,2)</f>
        <v>0</v>
      </c>
      <c r="BL144" s="17" t="s">
        <v>142</v>
      </c>
      <c r="BM144" s="173" t="s">
        <v>599</v>
      </c>
    </row>
    <row r="145" spans="1:65" s="2" customFormat="1" ht="48.75">
      <c r="A145" s="31"/>
      <c r="B145" s="32"/>
      <c r="C145" s="31"/>
      <c r="D145" s="175" t="s">
        <v>144</v>
      </c>
      <c r="E145" s="31"/>
      <c r="F145" s="176" t="s">
        <v>600</v>
      </c>
      <c r="G145" s="31"/>
      <c r="H145" s="31"/>
      <c r="I145" s="95"/>
      <c r="J145" s="95"/>
      <c r="K145" s="31"/>
      <c r="L145" s="31"/>
      <c r="M145" s="32"/>
      <c r="N145" s="177"/>
      <c r="O145" s="178"/>
      <c r="P145" s="56"/>
      <c r="Q145" s="56"/>
      <c r="R145" s="56"/>
      <c r="S145" s="56"/>
      <c r="T145" s="56"/>
      <c r="U145" s="56"/>
      <c r="V145" s="56"/>
      <c r="W145" s="56"/>
      <c r="X145" s="57"/>
      <c r="Y145" s="31"/>
      <c r="Z145" s="31"/>
      <c r="AA145" s="31"/>
      <c r="AB145" s="31"/>
      <c r="AC145" s="31"/>
      <c r="AD145" s="31"/>
      <c r="AE145" s="31"/>
      <c r="AT145" s="17" t="s">
        <v>144</v>
      </c>
      <c r="AU145" s="17" t="s">
        <v>88</v>
      </c>
    </row>
    <row r="146" spans="1:65" s="12" customFormat="1">
      <c r="B146" s="179"/>
      <c r="D146" s="175" t="s">
        <v>145</v>
      </c>
      <c r="E146" s="180" t="s">
        <v>1</v>
      </c>
      <c r="F146" s="181" t="s">
        <v>276</v>
      </c>
      <c r="H146" s="180" t="s">
        <v>1</v>
      </c>
      <c r="I146" s="182"/>
      <c r="J146" s="182"/>
      <c r="M146" s="179"/>
      <c r="N146" s="183"/>
      <c r="O146" s="184"/>
      <c r="P146" s="184"/>
      <c r="Q146" s="184"/>
      <c r="R146" s="184"/>
      <c r="S146" s="184"/>
      <c r="T146" s="184"/>
      <c r="U146" s="184"/>
      <c r="V146" s="184"/>
      <c r="W146" s="184"/>
      <c r="X146" s="185"/>
      <c r="AT146" s="180" t="s">
        <v>145</v>
      </c>
      <c r="AU146" s="180" t="s">
        <v>88</v>
      </c>
      <c r="AV146" s="12" t="s">
        <v>86</v>
      </c>
      <c r="AW146" s="12" t="s">
        <v>4</v>
      </c>
      <c r="AX146" s="12" t="s">
        <v>78</v>
      </c>
      <c r="AY146" s="180" t="s">
        <v>137</v>
      </c>
    </row>
    <row r="147" spans="1:65" s="13" customFormat="1">
      <c r="B147" s="186"/>
      <c r="D147" s="175" t="s">
        <v>145</v>
      </c>
      <c r="E147" s="187" t="s">
        <v>1</v>
      </c>
      <c r="F147" s="188" t="s">
        <v>142</v>
      </c>
      <c r="H147" s="189">
        <v>4</v>
      </c>
      <c r="I147" s="190"/>
      <c r="J147" s="190"/>
      <c r="M147" s="186"/>
      <c r="N147" s="191"/>
      <c r="O147" s="192"/>
      <c r="P147" s="192"/>
      <c r="Q147" s="192"/>
      <c r="R147" s="192"/>
      <c r="S147" s="192"/>
      <c r="T147" s="192"/>
      <c r="U147" s="192"/>
      <c r="V147" s="192"/>
      <c r="W147" s="192"/>
      <c r="X147" s="193"/>
      <c r="AT147" s="187" t="s">
        <v>145</v>
      </c>
      <c r="AU147" s="187" t="s">
        <v>88</v>
      </c>
      <c r="AV147" s="13" t="s">
        <v>88</v>
      </c>
      <c r="AW147" s="13" t="s">
        <v>4</v>
      </c>
      <c r="AX147" s="13" t="s">
        <v>78</v>
      </c>
      <c r="AY147" s="187" t="s">
        <v>137</v>
      </c>
    </row>
    <row r="148" spans="1:65" s="14" customFormat="1">
      <c r="B148" s="194"/>
      <c r="D148" s="175" t="s">
        <v>145</v>
      </c>
      <c r="E148" s="195" t="s">
        <v>1</v>
      </c>
      <c r="F148" s="196" t="s">
        <v>148</v>
      </c>
      <c r="H148" s="197">
        <v>4</v>
      </c>
      <c r="I148" s="198"/>
      <c r="J148" s="198"/>
      <c r="M148" s="194"/>
      <c r="N148" s="199"/>
      <c r="O148" s="200"/>
      <c r="P148" s="200"/>
      <c r="Q148" s="200"/>
      <c r="R148" s="200"/>
      <c r="S148" s="200"/>
      <c r="T148" s="200"/>
      <c r="U148" s="200"/>
      <c r="V148" s="200"/>
      <c r="W148" s="200"/>
      <c r="X148" s="201"/>
      <c r="AT148" s="195" t="s">
        <v>145</v>
      </c>
      <c r="AU148" s="195" t="s">
        <v>88</v>
      </c>
      <c r="AV148" s="14" t="s">
        <v>142</v>
      </c>
      <c r="AW148" s="14" t="s">
        <v>4</v>
      </c>
      <c r="AX148" s="14" t="s">
        <v>86</v>
      </c>
      <c r="AY148" s="195" t="s">
        <v>137</v>
      </c>
    </row>
    <row r="149" spans="1:65" s="2" customFormat="1" ht="24" customHeight="1">
      <c r="A149" s="31"/>
      <c r="B149" s="159"/>
      <c r="C149" s="160" t="s">
        <v>173</v>
      </c>
      <c r="D149" s="160" t="s">
        <v>138</v>
      </c>
      <c r="E149" s="161" t="s">
        <v>601</v>
      </c>
      <c r="F149" s="162" t="s">
        <v>602</v>
      </c>
      <c r="G149" s="163" t="s">
        <v>141</v>
      </c>
      <c r="H149" s="164">
        <v>3</v>
      </c>
      <c r="I149" s="165"/>
      <c r="J149" s="165"/>
      <c r="K149" s="166">
        <f>ROUND(P149*H149,2)</f>
        <v>0</v>
      </c>
      <c r="L149" s="167"/>
      <c r="M149" s="32"/>
      <c r="N149" s="168" t="s">
        <v>1</v>
      </c>
      <c r="O149" s="169" t="s">
        <v>41</v>
      </c>
      <c r="P149" s="170">
        <f>I149+J149</f>
        <v>0</v>
      </c>
      <c r="Q149" s="170">
        <f>ROUND(I149*H149,2)</f>
        <v>0</v>
      </c>
      <c r="R149" s="170">
        <f>ROUND(J149*H149,2)</f>
        <v>0</v>
      </c>
      <c r="S149" s="56"/>
      <c r="T149" s="171">
        <f>S149*H149</f>
        <v>0</v>
      </c>
      <c r="U149" s="171">
        <v>0</v>
      </c>
      <c r="V149" s="171">
        <f>U149*H149</f>
        <v>0</v>
      </c>
      <c r="W149" s="171">
        <v>0</v>
      </c>
      <c r="X149" s="172">
        <f>W149*H149</f>
        <v>0</v>
      </c>
      <c r="Y149" s="31"/>
      <c r="Z149" s="31"/>
      <c r="AA149" s="31"/>
      <c r="AB149" s="31"/>
      <c r="AC149" s="31"/>
      <c r="AD149" s="31"/>
      <c r="AE149" s="31"/>
      <c r="AR149" s="173" t="s">
        <v>142</v>
      </c>
      <c r="AT149" s="173" t="s">
        <v>138</v>
      </c>
      <c r="AU149" s="173" t="s">
        <v>88</v>
      </c>
      <c r="AY149" s="17" t="s">
        <v>137</v>
      </c>
      <c r="BE149" s="174">
        <f>IF(O149="základní",K149,0)</f>
        <v>0</v>
      </c>
      <c r="BF149" s="174">
        <f>IF(O149="snížená",K149,0)</f>
        <v>0</v>
      </c>
      <c r="BG149" s="174">
        <f>IF(O149="zákl. přenesená",K149,0)</f>
        <v>0</v>
      </c>
      <c r="BH149" s="174">
        <f>IF(O149="sníž. přenesená",K149,0)</f>
        <v>0</v>
      </c>
      <c r="BI149" s="174">
        <f>IF(O149="nulová",K149,0)</f>
        <v>0</v>
      </c>
      <c r="BJ149" s="17" t="s">
        <v>86</v>
      </c>
      <c r="BK149" s="174">
        <f>ROUND(P149*H149,2)</f>
        <v>0</v>
      </c>
      <c r="BL149" s="17" t="s">
        <v>142</v>
      </c>
      <c r="BM149" s="173" t="s">
        <v>603</v>
      </c>
    </row>
    <row r="150" spans="1:65" s="2" customFormat="1">
      <c r="A150" s="31"/>
      <c r="B150" s="32"/>
      <c r="C150" s="31"/>
      <c r="D150" s="175" t="s">
        <v>144</v>
      </c>
      <c r="E150" s="31"/>
      <c r="F150" s="176" t="s">
        <v>602</v>
      </c>
      <c r="G150" s="31"/>
      <c r="H150" s="31"/>
      <c r="I150" s="95"/>
      <c r="J150" s="95"/>
      <c r="K150" s="31"/>
      <c r="L150" s="31"/>
      <c r="M150" s="32"/>
      <c r="N150" s="177"/>
      <c r="O150" s="178"/>
      <c r="P150" s="56"/>
      <c r="Q150" s="56"/>
      <c r="R150" s="56"/>
      <c r="S150" s="56"/>
      <c r="T150" s="56"/>
      <c r="U150" s="56"/>
      <c r="V150" s="56"/>
      <c r="W150" s="56"/>
      <c r="X150" s="57"/>
      <c r="Y150" s="31"/>
      <c r="Z150" s="31"/>
      <c r="AA150" s="31"/>
      <c r="AB150" s="31"/>
      <c r="AC150" s="31"/>
      <c r="AD150" s="31"/>
      <c r="AE150" s="31"/>
      <c r="AT150" s="17" t="s">
        <v>144</v>
      </c>
      <c r="AU150" s="17" t="s">
        <v>88</v>
      </c>
    </row>
    <row r="151" spans="1:65" s="12" customFormat="1">
      <c r="B151" s="179"/>
      <c r="D151" s="175" t="s">
        <v>145</v>
      </c>
      <c r="E151" s="180" t="s">
        <v>1</v>
      </c>
      <c r="F151" s="181" t="s">
        <v>276</v>
      </c>
      <c r="H151" s="180" t="s">
        <v>1</v>
      </c>
      <c r="I151" s="182"/>
      <c r="J151" s="182"/>
      <c r="M151" s="179"/>
      <c r="N151" s="183"/>
      <c r="O151" s="184"/>
      <c r="P151" s="184"/>
      <c r="Q151" s="184"/>
      <c r="R151" s="184"/>
      <c r="S151" s="184"/>
      <c r="T151" s="184"/>
      <c r="U151" s="184"/>
      <c r="V151" s="184"/>
      <c r="W151" s="184"/>
      <c r="X151" s="185"/>
      <c r="AT151" s="180" t="s">
        <v>145</v>
      </c>
      <c r="AU151" s="180" t="s">
        <v>88</v>
      </c>
      <c r="AV151" s="12" t="s">
        <v>86</v>
      </c>
      <c r="AW151" s="12" t="s">
        <v>4</v>
      </c>
      <c r="AX151" s="12" t="s">
        <v>78</v>
      </c>
      <c r="AY151" s="180" t="s">
        <v>137</v>
      </c>
    </row>
    <row r="152" spans="1:65" s="13" customFormat="1">
      <c r="B152" s="186"/>
      <c r="D152" s="175" t="s">
        <v>145</v>
      </c>
      <c r="E152" s="187" t="s">
        <v>1</v>
      </c>
      <c r="F152" s="188" t="s">
        <v>154</v>
      </c>
      <c r="H152" s="189">
        <v>3</v>
      </c>
      <c r="I152" s="190"/>
      <c r="J152" s="190"/>
      <c r="M152" s="186"/>
      <c r="N152" s="191"/>
      <c r="O152" s="192"/>
      <c r="P152" s="192"/>
      <c r="Q152" s="192"/>
      <c r="R152" s="192"/>
      <c r="S152" s="192"/>
      <c r="T152" s="192"/>
      <c r="U152" s="192"/>
      <c r="V152" s="192"/>
      <c r="W152" s="192"/>
      <c r="X152" s="193"/>
      <c r="AT152" s="187" t="s">
        <v>145</v>
      </c>
      <c r="AU152" s="187" t="s">
        <v>88</v>
      </c>
      <c r="AV152" s="13" t="s">
        <v>88</v>
      </c>
      <c r="AW152" s="13" t="s">
        <v>4</v>
      </c>
      <c r="AX152" s="13" t="s">
        <v>78</v>
      </c>
      <c r="AY152" s="187" t="s">
        <v>137</v>
      </c>
    </row>
    <row r="153" spans="1:65" s="14" customFormat="1">
      <c r="B153" s="194"/>
      <c r="D153" s="175" t="s">
        <v>145</v>
      </c>
      <c r="E153" s="195" t="s">
        <v>1</v>
      </c>
      <c r="F153" s="196" t="s">
        <v>148</v>
      </c>
      <c r="H153" s="197">
        <v>3</v>
      </c>
      <c r="I153" s="198"/>
      <c r="J153" s="198"/>
      <c r="M153" s="194"/>
      <c r="N153" s="199"/>
      <c r="O153" s="200"/>
      <c r="P153" s="200"/>
      <c r="Q153" s="200"/>
      <c r="R153" s="200"/>
      <c r="S153" s="200"/>
      <c r="T153" s="200"/>
      <c r="U153" s="200"/>
      <c r="V153" s="200"/>
      <c r="W153" s="200"/>
      <c r="X153" s="201"/>
      <c r="AT153" s="195" t="s">
        <v>145</v>
      </c>
      <c r="AU153" s="195" t="s">
        <v>88</v>
      </c>
      <c r="AV153" s="14" t="s">
        <v>142</v>
      </c>
      <c r="AW153" s="14" t="s">
        <v>4</v>
      </c>
      <c r="AX153" s="14" t="s">
        <v>86</v>
      </c>
      <c r="AY153" s="195" t="s">
        <v>137</v>
      </c>
    </row>
    <row r="154" spans="1:65" s="2" customFormat="1" ht="24" customHeight="1">
      <c r="A154" s="31"/>
      <c r="B154" s="159"/>
      <c r="C154" s="160" t="s">
        <v>168</v>
      </c>
      <c r="D154" s="160" t="s">
        <v>138</v>
      </c>
      <c r="E154" s="161" t="s">
        <v>604</v>
      </c>
      <c r="F154" s="162" t="s">
        <v>605</v>
      </c>
      <c r="G154" s="163" t="s">
        <v>141</v>
      </c>
      <c r="H154" s="164">
        <v>8</v>
      </c>
      <c r="I154" s="165"/>
      <c r="J154" s="165"/>
      <c r="K154" s="166">
        <f>ROUND(P154*H154,2)</f>
        <v>0</v>
      </c>
      <c r="L154" s="167"/>
      <c r="M154" s="32"/>
      <c r="N154" s="168" t="s">
        <v>1</v>
      </c>
      <c r="O154" s="169" t="s">
        <v>41</v>
      </c>
      <c r="P154" s="170">
        <f>I154+J154</f>
        <v>0</v>
      </c>
      <c r="Q154" s="170">
        <f>ROUND(I154*H154,2)</f>
        <v>0</v>
      </c>
      <c r="R154" s="170">
        <f>ROUND(J154*H154,2)</f>
        <v>0</v>
      </c>
      <c r="S154" s="56"/>
      <c r="T154" s="171">
        <f>S154*H154</f>
        <v>0</v>
      </c>
      <c r="U154" s="171">
        <v>0</v>
      </c>
      <c r="V154" s="171">
        <f>U154*H154</f>
        <v>0</v>
      </c>
      <c r="W154" s="171">
        <v>0</v>
      </c>
      <c r="X154" s="172">
        <f>W154*H154</f>
        <v>0</v>
      </c>
      <c r="Y154" s="31"/>
      <c r="Z154" s="31"/>
      <c r="AA154" s="31"/>
      <c r="AB154" s="31"/>
      <c r="AC154" s="31"/>
      <c r="AD154" s="31"/>
      <c r="AE154" s="31"/>
      <c r="AR154" s="173" t="s">
        <v>142</v>
      </c>
      <c r="AT154" s="173" t="s">
        <v>138</v>
      </c>
      <c r="AU154" s="173" t="s">
        <v>88</v>
      </c>
      <c r="AY154" s="17" t="s">
        <v>137</v>
      </c>
      <c r="BE154" s="174">
        <f>IF(O154="základní",K154,0)</f>
        <v>0</v>
      </c>
      <c r="BF154" s="174">
        <f>IF(O154="snížená",K154,0)</f>
        <v>0</v>
      </c>
      <c r="BG154" s="174">
        <f>IF(O154="zákl. přenesená",K154,0)</f>
        <v>0</v>
      </c>
      <c r="BH154" s="174">
        <f>IF(O154="sníž. přenesená",K154,0)</f>
        <v>0</v>
      </c>
      <c r="BI154" s="174">
        <f>IF(O154="nulová",K154,0)</f>
        <v>0</v>
      </c>
      <c r="BJ154" s="17" t="s">
        <v>86</v>
      </c>
      <c r="BK154" s="174">
        <f>ROUND(P154*H154,2)</f>
        <v>0</v>
      </c>
      <c r="BL154" s="17" t="s">
        <v>142</v>
      </c>
      <c r="BM154" s="173" t="s">
        <v>606</v>
      </c>
    </row>
    <row r="155" spans="1:65" s="2" customFormat="1" ht="19.5">
      <c r="A155" s="31"/>
      <c r="B155" s="32"/>
      <c r="C155" s="31"/>
      <c r="D155" s="175" t="s">
        <v>144</v>
      </c>
      <c r="E155" s="31"/>
      <c r="F155" s="176" t="s">
        <v>605</v>
      </c>
      <c r="G155" s="31"/>
      <c r="H155" s="31"/>
      <c r="I155" s="95"/>
      <c r="J155" s="95"/>
      <c r="K155" s="31"/>
      <c r="L155" s="31"/>
      <c r="M155" s="32"/>
      <c r="N155" s="177"/>
      <c r="O155" s="178"/>
      <c r="P155" s="56"/>
      <c r="Q155" s="56"/>
      <c r="R155" s="56"/>
      <c r="S155" s="56"/>
      <c r="T155" s="56"/>
      <c r="U155" s="56"/>
      <c r="V155" s="56"/>
      <c r="W155" s="56"/>
      <c r="X155" s="57"/>
      <c r="Y155" s="31"/>
      <c r="Z155" s="31"/>
      <c r="AA155" s="31"/>
      <c r="AB155" s="31"/>
      <c r="AC155" s="31"/>
      <c r="AD155" s="31"/>
      <c r="AE155" s="31"/>
      <c r="AT155" s="17" t="s">
        <v>144</v>
      </c>
      <c r="AU155" s="17" t="s">
        <v>88</v>
      </c>
    </row>
    <row r="156" spans="1:65" s="12" customFormat="1">
      <c r="B156" s="179"/>
      <c r="D156" s="175" t="s">
        <v>145</v>
      </c>
      <c r="E156" s="180" t="s">
        <v>1</v>
      </c>
      <c r="F156" s="181" t="s">
        <v>276</v>
      </c>
      <c r="H156" s="180" t="s">
        <v>1</v>
      </c>
      <c r="I156" s="182"/>
      <c r="J156" s="182"/>
      <c r="M156" s="179"/>
      <c r="N156" s="183"/>
      <c r="O156" s="184"/>
      <c r="P156" s="184"/>
      <c r="Q156" s="184"/>
      <c r="R156" s="184"/>
      <c r="S156" s="184"/>
      <c r="T156" s="184"/>
      <c r="U156" s="184"/>
      <c r="V156" s="184"/>
      <c r="W156" s="184"/>
      <c r="X156" s="185"/>
      <c r="AT156" s="180" t="s">
        <v>145</v>
      </c>
      <c r="AU156" s="180" t="s">
        <v>88</v>
      </c>
      <c r="AV156" s="12" t="s">
        <v>86</v>
      </c>
      <c r="AW156" s="12" t="s">
        <v>4</v>
      </c>
      <c r="AX156" s="12" t="s">
        <v>78</v>
      </c>
      <c r="AY156" s="180" t="s">
        <v>137</v>
      </c>
    </row>
    <row r="157" spans="1:65" s="13" customFormat="1">
      <c r="B157" s="186"/>
      <c r="D157" s="175" t="s">
        <v>145</v>
      </c>
      <c r="E157" s="187" t="s">
        <v>1</v>
      </c>
      <c r="F157" s="188" t="s">
        <v>168</v>
      </c>
      <c r="H157" s="189">
        <v>8</v>
      </c>
      <c r="I157" s="190"/>
      <c r="J157" s="190"/>
      <c r="M157" s="186"/>
      <c r="N157" s="191"/>
      <c r="O157" s="192"/>
      <c r="P157" s="192"/>
      <c r="Q157" s="192"/>
      <c r="R157" s="192"/>
      <c r="S157" s="192"/>
      <c r="T157" s="192"/>
      <c r="U157" s="192"/>
      <c r="V157" s="192"/>
      <c r="W157" s="192"/>
      <c r="X157" s="193"/>
      <c r="AT157" s="187" t="s">
        <v>145</v>
      </c>
      <c r="AU157" s="187" t="s">
        <v>88</v>
      </c>
      <c r="AV157" s="13" t="s">
        <v>88</v>
      </c>
      <c r="AW157" s="13" t="s">
        <v>4</v>
      </c>
      <c r="AX157" s="13" t="s">
        <v>78</v>
      </c>
      <c r="AY157" s="187" t="s">
        <v>137</v>
      </c>
    </row>
    <row r="158" spans="1:65" s="14" customFormat="1">
      <c r="B158" s="194"/>
      <c r="D158" s="175" t="s">
        <v>145</v>
      </c>
      <c r="E158" s="195" t="s">
        <v>1</v>
      </c>
      <c r="F158" s="196" t="s">
        <v>148</v>
      </c>
      <c r="H158" s="197">
        <v>8</v>
      </c>
      <c r="I158" s="198"/>
      <c r="J158" s="198"/>
      <c r="M158" s="194"/>
      <c r="N158" s="199"/>
      <c r="O158" s="200"/>
      <c r="P158" s="200"/>
      <c r="Q158" s="200"/>
      <c r="R158" s="200"/>
      <c r="S158" s="200"/>
      <c r="T158" s="200"/>
      <c r="U158" s="200"/>
      <c r="V158" s="200"/>
      <c r="W158" s="200"/>
      <c r="X158" s="201"/>
      <c r="AT158" s="195" t="s">
        <v>145</v>
      </c>
      <c r="AU158" s="195" t="s">
        <v>88</v>
      </c>
      <c r="AV158" s="14" t="s">
        <v>142</v>
      </c>
      <c r="AW158" s="14" t="s">
        <v>4</v>
      </c>
      <c r="AX158" s="14" t="s">
        <v>86</v>
      </c>
      <c r="AY158" s="195" t="s">
        <v>137</v>
      </c>
    </row>
    <row r="159" spans="1:65" s="2" customFormat="1" ht="16.5" customHeight="1">
      <c r="A159" s="31"/>
      <c r="B159" s="159"/>
      <c r="C159" s="160" t="s">
        <v>147</v>
      </c>
      <c r="D159" s="160" t="s">
        <v>138</v>
      </c>
      <c r="E159" s="161" t="s">
        <v>607</v>
      </c>
      <c r="F159" s="162" t="s">
        <v>608</v>
      </c>
      <c r="G159" s="163" t="s">
        <v>162</v>
      </c>
      <c r="H159" s="164">
        <v>60</v>
      </c>
      <c r="I159" s="165"/>
      <c r="J159" s="165"/>
      <c r="K159" s="166">
        <f>ROUND(P159*H159,2)</f>
        <v>0</v>
      </c>
      <c r="L159" s="167"/>
      <c r="M159" s="32"/>
      <c r="N159" s="168" t="s">
        <v>1</v>
      </c>
      <c r="O159" s="169" t="s">
        <v>41</v>
      </c>
      <c r="P159" s="170">
        <f>I159+J159</f>
        <v>0</v>
      </c>
      <c r="Q159" s="170">
        <f>ROUND(I159*H159,2)</f>
        <v>0</v>
      </c>
      <c r="R159" s="170">
        <f>ROUND(J159*H159,2)</f>
        <v>0</v>
      </c>
      <c r="S159" s="56"/>
      <c r="T159" s="171">
        <f>S159*H159</f>
        <v>0</v>
      </c>
      <c r="U159" s="171">
        <v>0</v>
      </c>
      <c r="V159" s="171">
        <f>U159*H159</f>
        <v>0</v>
      </c>
      <c r="W159" s="171">
        <v>0</v>
      </c>
      <c r="X159" s="172">
        <f>W159*H159</f>
        <v>0</v>
      </c>
      <c r="Y159" s="31"/>
      <c r="Z159" s="31"/>
      <c r="AA159" s="31"/>
      <c r="AB159" s="31"/>
      <c r="AC159" s="31"/>
      <c r="AD159" s="31"/>
      <c r="AE159" s="31"/>
      <c r="AR159" s="173" t="s">
        <v>142</v>
      </c>
      <c r="AT159" s="173" t="s">
        <v>138</v>
      </c>
      <c r="AU159" s="173" t="s">
        <v>88</v>
      </c>
      <c r="AY159" s="17" t="s">
        <v>137</v>
      </c>
      <c r="BE159" s="174">
        <f>IF(O159="základní",K159,0)</f>
        <v>0</v>
      </c>
      <c r="BF159" s="174">
        <f>IF(O159="snížená",K159,0)</f>
        <v>0</v>
      </c>
      <c r="BG159" s="174">
        <f>IF(O159="zákl. přenesená",K159,0)</f>
        <v>0</v>
      </c>
      <c r="BH159" s="174">
        <f>IF(O159="sníž. přenesená",K159,0)</f>
        <v>0</v>
      </c>
      <c r="BI159" s="174">
        <f>IF(O159="nulová",K159,0)</f>
        <v>0</v>
      </c>
      <c r="BJ159" s="17" t="s">
        <v>86</v>
      </c>
      <c r="BK159" s="174">
        <f>ROUND(P159*H159,2)</f>
        <v>0</v>
      </c>
      <c r="BL159" s="17" t="s">
        <v>142</v>
      </c>
      <c r="BM159" s="173" t="s">
        <v>609</v>
      </c>
    </row>
    <row r="160" spans="1:65" s="2" customFormat="1">
      <c r="A160" s="31"/>
      <c r="B160" s="32"/>
      <c r="C160" s="31"/>
      <c r="D160" s="175" t="s">
        <v>144</v>
      </c>
      <c r="E160" s="31"/>
      <c r="F160" s="176" t="s">
        <v>608</v>
      </c>
      <c r="G160" s="31"/>
      <c r="H160" s="31"/>
      <c r="I160" s="95"/>
      <c r="J160" s="95"/>
      <c r="K160" s="31"/>
      <c r="L160" s="31"/>
      <c r="M160" s="32"/>
      <c r="N160" s="177"/>
      <c r="O160" s="178"/>
      <c r="P160" s="56"/>
      <c r="Q160" s="56"/>
      <c r="R160" s="56"/>
      <c r="S160" s="56"/>
      <c r="T160" s="56"/>
      <c r="U160" s="56"/>
      <c r="V160" s="56"/>
      <c r="W160" s="56"/>
      <c r="X160" s="57"/>
      <c r="Y160" s="31"/>
      <c r="Z160" s="31"/>
      <c r="AA160" s="31"/>
      <c r="AB160" s="31"/>
      <c r="AC160" s="31"/>
      <c r="AD160" s="31"/>
      <c r="AE160" s="31"/>
      <c r="AT160" s="17" t="s">
        <v>144</v>
      </c>
      <c r="AU160" s="17" t="s">
        <v>88</v>
      </c>
    </row>
    <row r="161" spans="1:65" s="12" customFormat="1" ht="22.5">
      <c r="B161" s="179"/>
      <c r="D161" s="175" t="s">
        <v>145</v>
      </c>
      <c r="E161" s="180" t="s">
        <v>1</v>
      </c>
      <c r="F161" s="181" t="s">
        <v>610</v>
      </c>
      <c r="H161" s="180" t="s">
        <v>1</v>
      </c>
      <c r="I161" s="182"/>
      <c r="J161" s="182"/>
      <c r="M161" s="179"/>
      <c r="N161" s="183"/>
      <c r="O161" s="184"/>
      <c r="P161" s="184"/>
      <c r="Q161" s="184"/>
      <c r="R161" s="184"/>
      <c r="S161" s="184"/>
      <c r="T161" s="184"/>
      <c r="U161" s="184"/>
      <c r="V161" s="184"/>
      <c r="W161" s="184"/>
      <c r="X161" s="185"/>
      <c r="AT161" s="180" t="s">
        <v>145</v>
      </c>
      <c r="AU161" s="180" t="s">
        <v>88</v>
      </c>
      <c r="AV161" s="12" t="s">
        <v>86</v>
      </c>
      <c r="AW161" s="12" t="s">
        <v>4</v>
      </c>
      <c r="AX161" s="12" t="s">
        <v>78</v>
      </c>
      <c r="AY161" s="180" t="s">
        <v>137</v>
      </c>
    </row>
    <row r="162" spans="1:65" s="13" customFormat="1">
      <c r="B162" s="186"/>
      <c r="D162" s="175" t="s">
        <v>145</v>
      </c>
      <c r="E162" s="187" t="s">
        <v>1</v>
      </c>
      <c r="F162" s="188" t="s">
        <v>238</v>
      </c>
      <c r="H162" s="189">
        <v>60</v>
      </c>
      <c r="I162" s="190"/>
      <c r="J162" s="190"/>
      <c r="M162" s="186"/>
      <c r="N162" s="191"/>
      <c r="O162" s="192"/>
      <c r="P162" s="192"/>
      <c r="Q162" s="192"/>
      <c r="R162" s="192"/>
      <c r="S162" s="192"/>
      <c r="T162" s="192"/>
      <c r="U162" s="192"/>
      <c r="V162" s="192"/>
      <c r="W162" s="192"/>
      <c r="X162" s="193"/>
      <c r="AT162" s="187" t="s">
        <v>145</v>
      </c>
      <c r="AU162" s="187" t="s">
        <v>88</v>
      </c>
      <c r="AV162" s="13" t="s">
        <v>88</v>
      </c>
      <c r="AW162" s="13" t="s">
        <v>4</v>
      </c>
      <c r="AX162" s="13" t="s">
        <v>78</v>
      </c>
      <c r="AY162" s="187" t="s">
        <v>137</v>
      </c>
    </row>
    <row r="163" spans="1:65" s="14" customFormat="1">
      <c r="B163" s="194"/>
      <c r="D163" s="175" t="s">
        <v>145</v>
      </c>
      <c r="E163" s="195" t="s">
        <v>1</v>
      </c>
      <c r="F163" s="196" t="s">
        <v>148</v>
      </c>
      <c r="H163" s="197">
        <v>60</v>
      </c>
      <c r="I163" s="198"/>
      <c r="J163" s="198"/>
      <c r="M163" s="194"/>
      <c r="N163" s="199"/>
      <c r="O163" s="200"/>
      <c r="P163" s="200"/>
      <c r="Q163" s="200"/>
      <c r="R163" s="200"/>
      <c r="S163" s="200"/>
      <c r="T163" s="200"/>
      <c r="U163" s="200"/>
      <c r="V163" s="200"/>
      <c r="W163" s="200"/>
      <c r="X163" s="201"/>
      <c r="AT163" s="195" t="s">
        <v>145</v>
      </c>
      <c r="AU163" s="195" t="s">
        <v>88</v>
      </c>
      <c r="AV163" s="14" t="s">
        <v>142</v>
      </c>
      <c r="AW163" s="14" t="s">
        <v>4</v>
      </c>
      <c r="AX163" s="14" t="s">
        <v>86</v>
      </c>
      <c r="AY163" s="195" t="s">
        <v>137</v>
      </c>
    </row>
    <row r="164" spans="1:65" s="2" customFormat="1" ht="16.5" customHeight="1">
      <c r="A164" s="31"/>
      <c r="B164" s="159"/>
      <c r="C164" s="160" t="s">
        <v>183</v>
      </c>
      <c r="D164" s="160" t="s">
        <v>138</v>
      </c>
      <c r="E164" s="161" t="s">
        <v>611</v>
      </c>
      <c r="F164" s="162" t="s">
        <v>612</v>
      </c>
      <c r="G164" s="163" t="s">
        <v>162</v>
      </c>
      <c r="H164" s="164">
        <v>273</v>
      </c>
      <c r="I164" s="165"/>
      <c r="J164" s="165"/>
      <c r="K164" s="166">
        <f>ROUND(P164*H164,2)</f>
        <v>0</v>
      </c>
      <c r="L164" s="167"/>
      <c r="M164" s="32"/>
      <c r="N164" s="168" t="s">
        <v>1</v>
      </c>
      <c r="O164" s="169" t="s">
        <v>41</v>
      </c>
      <c r="P164" s="170">
        <f>I164+J164</f>
        <v>0</v>
      </c>
      <c r="Q164" s="170">
        <f>ROUND(I164*H164,2)</f>
        <v>0</v>
      </c>
      <c r="R164" s="170">
        <f>ROUND(J164*H164,2)</f>
        <v>0</v>
      </c>
      <c r="S164" s="56"/>
      <c r="T164" s="171">
        <f>S164*H164</f>
        <v>0</v>
      </c>
      <c r="U164" s="171">
        <v>0</v>
      </c>
      <c r="V164" s="171">
        <f>U164*H164</f>
        <v>0</v>
      </c>
      <c r="W164" s="171">
        <v>0</v>
      </c>
      <c r="X164" s="172">
        <f>W164*H164</f>
        <v>0</v>
      </c>
      <c r="Y164" s="31"/>
      <c r="Z164" s="31"/>
      <c r="AA164" s="31"/>
      <c r="AB164" s="31"/>
      <c r="AC164" s="31"/>
      <c r="AD164" s="31"/>
      <c r="AE164" s="31"/>
      <c r="AR164" s="173" t="s">
        <v>142</v>
      </c>
      <c r="AT164" s="173" t="s">
        <v>138</v>
      </c>
      <c r="AU164" s="173" t="s">
        <v>88</v>
      </c>
      <c r="AY164" s="17" t="s">
        <v>137</v>
      </c>
      <c r="BE164" s="174">
        <f>IF(O164="základní",K164,0)</f>
        <v>0</v>
      </c>
      <c r="BF164" s="174">
        <f>IF(O164="snížená",K164,0)</f>
        <v>0</v>
      </c>
      <c r="BG164" s="174">
        <f>IF(O164="zákl. přenesená",K164,0)</f>
        <v>0</v>
      </c>
      <c r="BH164" s="174">
        <f>IF(O164="sníž. přenesená",K164,0)</f>
        <v>0</v>
      </c>
      <c r="BI164" s="174">
        <f>IF(O164="nulová",K164,0)</f>
        <v>0</v>
      </c>
      <c r="BJ164" s="17" t="s">
        <v>86</v>
      </c>
      <c r="BK164" s="174">
        <f>ROUND(P164*H164,2)</f>
        <v>0</v>
      </c>
      <c r="BL164" s="17" t="s">
        <v>142</v>
      </c>
      <c r="BM164" s="173" t="s">
        <v>613</v>
      </c>
    </row>
    <row r="165" spans="1:65" s="2" customFormat="1">
      <c r="A165" s="31"/>
      <c r="B165" s="32"/>
      <c r="C165" s="31"/>
      <c r="D165" s="175" t="s">
        <v>144</v>
      </c>
      <c r="E165" s="31"/>
      <c r="F165" s="176" t="s">
        <v>612</v>
      </c>
      <c r="G165" s="31"/>
      <c r="H165" s="31"/>
      <c r="I165" s="95"/>
      <c r="J165" s="95"/>
      <c r="K165" s="31"/>
      <c r="L165" s="31"/>
      <c r="M165" s="32"/>
      <c r="N165" s="177"/>
      <c r="O165" s="178"/>
      <c r="P165" s="56"/>
      <c r="Q165" s="56"/>
      <c r="R165" s="56"/>
      <c r="S165" s="56"/>
      <c r="T165" s="56"/>
      <c r="U165" s="56"/>
      <c r="V165" s="56"/>
      <c r="W165" s="56"/>
      <c r="X165" s="57"/>
      <c r="Y165" s="31"/>
      <c r="Z165" s="31"/>
      <c r="AA165" s="31"/>
      <c r="AB165" s="31"/>
      <c r="AC165" s="31"/>
      <c r="AD165" s="31"/>
      <c r="AE165" s="31"/>
      <c r="AT165" s="17" t="s">
        <v>144</v>
      </c>
      <c r="AU165" s="17" t="s">
        <v>88</v>
      </c>
    </row>
    <row r="166" spans="1:65" s="12" customFormat="1" ht="22.5">
      <c r="B166" s="179"/>
      <c r="D166" s="175" t="s">
        <v>145</v>
      </c>
      <c r="E166" s="180" t="s">
        <v>1</v>
      </c>
      <c r="F166" s="181" t="s">
        <v>610</v>
      </c>
      <c r="H166" s="180" t="s">
        <v>1</v>
      </c>
      <c r="I166" s="182"/>
      <c r="J166" s="182"/>
      <c r="M166" s="179"/>
      <c r="N166" s="183"/>
      <c r="O166" s="184"/>
      <c r="P166" s="184"/>
      <c r="Q166" s="184"/>
      <c r="R166" s="184"/>
      <c r="S166" s="184"/>
      <c r="T166" s="184"/>
      <c r="U166" s="184"/>
      <c r="V166" s="184"/>
      <c r="W166" s="184"/>
      <c r="X166" s="185"/>
      <c r="AT166" s="180" t="s">
        <v>145</v>
      </c>
      <c r="AU166" s="180" t="s">
        <v>88</v>
      </c>
      <c r="AV166" s="12" t="s">
        <v>86</v>
      </c>
      <c r="AW166" s="12" t="s">
        <v>4</v>
      </c>
      <c r="AX166" s="12" t="s">
        <v>78</v>
      </c>
      <c r="AY166" s="180" t="s">
        <v>137</v>
      </c>
    </row>
    <row r="167" spans="1:65" s="13" customFormat="1">
      <c r="B167" s="186"/>
      <c r="D167" s="175" t="s">
        <v>145</v>
      </c>
      <c r="E167" s="187" t="s">
        <v>1</v>
      </c>
      <c r="F167" s="188" t="s">
        <v>614</v>
      </c>
      <c r="H167" s="189">
        <v>273</v>
      </c>
      <c r="I167" s="190"/>
      <c r="J167" s="190"/>
      <c r="M167" s="186"/>
      <c r="N167" s="191"/>
      <c r="O167" s="192"/>
      <c r="P167" s="192"/>
      <c r="Q167" s="192"/>
      <c r="R167" s="192"/>
      <c r="S167" s="192"/>
      <c r="T167" s="192"/>
      <c r="U167" s="192"/>
      <c r="V167" s="192"/>
      <c r="W167" s="192"/>
      <c r="X167" s="193"/>
      <c r="AT167" s="187" t="s">
        <v>145</v>
      </c>
      <c r="AU167" s="187" t="s">
        <v>88</v>
      </c>
      <c r="AV167" s="13" t="s">
        <v>88</v>
      </c>
      <c r="AW167" s="13" t="s">
        <v>4</v>
      </c>
      <c r="AX167" s="13" t="s">
        <v>78</v>
      </c>
      <c r="AY167" s="187" t="s">
        <v>137</v>
      </c>
    </row>
    <row r="168" spans="1:65" s="14" customFormat="1">
      <c r="B168" s="194"/>
      <c r="D168" s="175" t="s">
        <v>145</v>
      </c>
      <c r="E168" s="195" t="s">
        <v>1</v>
      </c>
      <c r="F168" s="196" t="s">
        <v>148</v>
      </c>
      <c r="H168" s="197">
        <v>273</v>
      </c>
      <c r="I168" s="198"/>
      <c r="J168" s="198"/>
      <c r="M168" s="194"/>
      <c r="N168" s="199"/>
      <c r="O168" s="200"/>
      <c r="P168" s="200"/>
      <c r="Q168" s="200"/>
      <c r="R168" s="200"/>
      <c r="S168" s="200"/>
      <c r="T168" s="200"/>
      <c r="U168" s="200"/>
      <c r="V168" s="200"/>
      <c r="W168" s="200"/>
      <c r="X168" s="201"/>
      <c r="AT168" s="195" t="s">
        <v>145</v>
      </c>
      <c r="AU168" s="195" t="s">
        <v>88</v>
      </c>
      <c r="AV168" s="14" t="s">
        <v>142</v>
      </c>
      <c r="AW168" s="14" t="s">
        <v>4</v>
      </c>
      <c r="AX168" s="14" t="s">
        <v>86</v>
      </c>
      <c r="AY168" s="195" t="s">
        <v>137</v>
      </c>
    </row>
    <row r="169" spans="1:65" s="2" customFormat="1" ht="16.5" customHeight="1">
      <c r="A169" s="31"/>
      <c r="B169" s="159"/>
      <c r="C169" s="160" t="s">
        <v>187</v>
      </c>
      <c r="D169" s="160" t="s">
        <v>138</v>
      </c>
      <c r="E169" s="161" t="s">
        <v>615</v>
      </c>
      <c r="F169" s="162" t="s">
        <v>347</v>
      </c>
      <c r="G169" s="163" t="s">
        <v>162</v>
      </c>
      <c r="H169" s="164">
        <v>42</v>
      </c>
      <c r="I169" s="165"/>
      <c r="J169" s="165"/>
      <c r="K169" s="166">
        <f>ROUND(P169*H169,2)</f>
        <v>0</v>
      </c>
      <c r="L169" s="167"/>
      <c r="M169" s="32"/>
      <c r="N169" s="168" t="s">
        <v>1</v>
      </c>
      <c r="O169" s="169" t="s">
        <v>41</v>
      </c>
      <c r="P169" s="170">
        <f>I169+J169</f>
        <v>0</v>
      </c>
      <c r="Q169" s="170">
        <f>ROUND(I169*H169,2)</f>
        <v>0</v>
      </c>
      <c r="R169" s="170">
        <f>ROUND(J169*H169,2)</f>
        <v>0</v>
      </c>
      <c r="S169" s="56"/>
      <c r="T169" s="171">
        <f>S169*H169</f>
        <v>0</v>
      </c>
      <c r="U169" s="171">
        <v>0</v>
      </c>
      <c r="V169" s="171">
        <f>U169*H169</f>
        <v>0</v>
      </c>
      <c r="W169" s="171">
        <v>0</v>
      </c>
      <c r="X169" s="172">
        <f>W169*H169</f>
        <v>0</v>
      </c>
      <c r="Y169" s="31"/>
      <c r="Z169" s="31"/>
      <c r="AA169" s="31"/>
      <c r="AB169" s="31"/>
      <c r="AC169" s="31"/>
      <c r="AD169" s="31"/>
      <c r="AE169" s="31"/>
      <c r="AR169" s="173" t="s">
        <v>142</v>
      </c>
      <c r="AT169" s="173" t="s">
        <v>138</v>
      </c>
      <c r="AU169" s="173" t="s">
        <v>88</v>
      </c>
      <c r="AY169" s="17" t="s">
        <v>137</v>
      </c>
      <c r="BE169" s="174">
        <f>IF(O169="základní",K169,0)</f>
        <v>0</v>
      </c>
      <c r="BF169" s="174">
        <f>IF(O169="snížená",K169,0)</f>
        <v>0</v>
      </c>
      <c r="BG169" s="174">
        <f>IF(O169="zákl. přenesená",K169,0)</f>
        <v>0</v>
      </c>
      <c r="BH169" s="174">
        <f>IF(O169="sníž. přenesená",K169,0)</f>
        <v>0</v>
      </c>
      <c r="BI169" s="174">
        <f>IF(O169="nulová",K169,0)</f>
        <v>0</v>
      </c>
      <c r="BJ169" s="17" t="s">
        <v>86</v>
      </c>
      <c r="BK169" s="174">
        <f>ROUND(P169*H169,2)</f>
        <v>0</v>
      </c>
      <c r="BL169" s="17" t="s">
        <v>142</v>
      </c>
      <c r="BM169" s="173" t="s">
        <v>616</v>
      </c>
    </row>
    <row r="170" spans="1:65" s="2" customFormat="1">
      <c r="A170" s="31"/>
      <c r="B170" s="32"/>
      <c r="C170" s="31"/>
      <c r="D170" s="175" t="s">
        <v>144</v>
      </c>
      <c r="E170" s="31"/>
      <c r="F170" s="176" t="s">
        <v>347</v>
      </c>
      <c r="G170" s="31"/>
      <c r="H170" s="31"/>
      <c r="I170" s="95"/>
      <c r="J170" s="95"/>
      <c r="K170" s="31"/>
      <c r="L170" s="31"/>
      <c r="M170" s="32"/>
      <c r="N170" s="177"/>
      <c r="O170" s="178"/>
      <c r="P170" s="56"/>
      <c r="Q170" s="56"/>
      <c r="R170" s="56"/>
      <c r="S170" s="56"/>
      <c r="T170" s="56"/>
      <c r="U170" s="56"/>
      <c r="V170" s="56"/>
      <c r="W170" s="56"/>
      <c r="X170" s="57"/>
      <c r="Y170" s="31"/>
      <c r="Z170" s="31"/>
      <c r="AA170" s="31"/>
      <c r="AB170" s="31"/>
      <c r="AC170" s="31"/>
      <c r="AD170" s="31"/>
      <c r="AE170" s="31"/>
      <c r="AT170" s="17" t="s">
        <v>144</v>
      </c>
      <c r="AU170" s="17" t="s">
        <v>88</v>
      </c>
    </row>
    <row r="171" spans="1:65" s="12" customFormat="1" ht="22.5">
      <c r="B171" s="179"/>
      <c r="D171" s="175" t="s">
        <v>145</v>
      </c>
      <c r="E171" s="180" t="s">
        <v>1</v>
      </c>
      <c r="F171" s="181" t="s">
        <v>617</v>
      </c>
      <c r="H171" s="180" t="s">
        <v>1</v>
      </c>
      <c r="I171" s="182"/>
      <c r="J171" s="182"/>
      <c r="M171" s="179"/>
      <c r="N171" s="183"/>
      <c r="O171" s="184"/>
      <c r="P171" s="184"/>
      <c r="Q171" s="184"/>
      <c r="R171" s="184"/>
      <c r="S171" s="184"/>
      <c r="T171" s="184"/>
      <c r="U171" s="184"/>
      <c r="V171" s="184"/>
      <c r="W171" s="184"/>
      <c r="X171" s="185"/>
      <c r="AT171" s="180" t="s">
        <v>145</v>
      </c>
      <c r="AU171" s="180" t="s">
        <v>88</v>
      </c>
      <c r="AV171" s="12" t="s">
        <v>86</v>
      </c>
      <c r="AW171" s="12" t="s">
        <v>4</v>
      </c>
      <c r="AX171" s="12" t="s">
        <v>78</v>
      </c>
      <c r="AY171" s="180" t="s">
        <v>137</v>
      </c>
    </row>
    <row r="172" spans="1:65" s="13" customFormat="1">
      <c r="B172" s="186"/>
      <c r="D172" s="175" t="s">
        <v>145</v>
      </c>
      <c r="E172" s="187" t="s">
        <v>1</v>
      </c>
      <c r="F172" s="188" t="s">
        <v>206</v>
      </c>
      <c r="H172" s="189">
        <v>42</v>
      </c>
      <c r="I172" s="190"/>
      <c r="J172" s="190"/>
      <c r="M172" s="186"/>
      <c r="N172" s="191"/>
      <c r="O172" s="192"/>
      <c r="P172" s="192"/>
      <c r="Q172" s="192"/>
      <c r="R172" s="192"/>
      <c r="S172" s="192"/>
      <c r="T172" s="192"/>
      <c r="U172" s="192"/>
      <c r="V172" s="192"/>
      <c r="W172" s="192"/>
      <c r="X172" s="193"/>
      <c r="AT172" s="187" t="s">
        <v>145</v>
      </c>
      <c r="AU172" s="187" t="s">
        <v>88</v>
      </c>
      <c r="AV172" s="13" t="s">
        <v>88</v>
      </c>
      <c r="AW172" s="13" t="s">
        <v>4</v>
      </c>
      <c r="AX172" s="13" t="s">
        <v>78</v>
      </c>
      <c r="AY172" s="187" t="s">
        <v>137</v>
      </c>
    </row>
    <row r="173" spans="1:65" s="14" customFormat="1">
      <c r="B173" s="194"/>
      <c r="D173" s="175" t="s">
        <v>145</v>
      </c>
      <c r="E173" s="195" t="s">
        <v>1</v>
      </c>
      <c r="F173" s="196" t="s">
        <v>148</v>
      </c>
      <c r="H173" s="197">
        <v>42</v>
      </c>
      <c r="I173" s="198"/>
      <c r="J173" s="198"/>
      <c r="M173" s="194"/>
      <c r="N173" s="199"/>
      <c r="O173" s="200"/>
      <c r="P173" s="200"/>
      <c r="Q173" s="200"/>
      <c r="R173" s="200"/>
      <c r="S173" s="200"/>
      <c r="T173" s="200"/>
      <c r="U173" s="200"/>
      <c r="V173" s="200"/>
      <c r="W173" s="200"/>
      <c r="X173" s="201"/>
      <c r="AT173" s="195" t="s">
        <v>145</v>
      </c>
      <c r="AU173" s="195" t="s">
        <v>88</v>
      </c>
      <c r="AV173" s="14" t="s">
        <v>142</v>
      </c>
      <c r="AW173" s="14" t="s">
        <v>4</v>
      </c>
      <c r="AX173" s="14" t="s">
        <v>86</v>
      </c>
      <c r="AY173" s="195" t="s">
        <v>137</v>
      </c>
    </row>
    <row r="174" spans="1:65" s="2" customFormat="1" ht="24" customHeight="1">
      <c r="A174" s="31"/>
      <c r="B174" s="159"/>
      <c r="C174" s="160" t="s">
        <v>191</v>
      </c>
      <c r="D174" s="160" t="s">
        <v>138</v>
      </c>
      <c r="E174" s="161" t="s">
        <v>618</v>
      </c>
      <c r="F174" s="162" t="s">
        <v>619</v>
      </c>
      <c r="G174" s="163" t="s">
        <v>141</v>
      </c>
      <c r="H174" s="164">
        <v>1</v>
      </c>
      <c r="I174" s="165"/>
      <c r="J174" s="165"/>
      <c r="K174" s="166">
        <f>ROUND(P174*H174,2)</f>
        <v>0</v>
      </c>
      <c r="L174" s="167"/>
      <c r="M174" s="32"/>
      <c r="N174" s="168" t="s">
        <v>1</v>
      </c>
      <c r="O174" s="169" t="s">
        <v>41</v>
      </c>
      <c r="P174" s="170">
        <f>I174+J174</f>
        <v>0</v>
      </c>
      <c r="Q174" s="170">
        <f>ROUND(I174*H174,2)</f>
        <v>0</v>
      </c>
      <c r="R174" s="170">
        <f>ROUND(J174*H174,2)</f>
        <v>0</v>
      </c>
      <c r="S174" s="56"/>
      <c r="T174" s="171">
        <f>S174*H174</f>
        <v>0</v>
      </c>
      <c r="U174" s="171">
        <v>0</v>
      </c>
      <c r="V174" s="171">
        <f>U174*H174</f>
        <v>0</v>
      </c>
      <c r="W174" s="171">
        <v>0</v>
      </c>
      <c r="X174" s="172">
        <f>W174*H174</f>
        <v>0</v>
      </c>
      <c r="Y174" s="31"/>
      <c r="Z174" s="31"/>
      <c r="AA174" s="31"/>
      <c r="AB174" s="31"/>
      <c r="AC174" s="31"/>
      <c r="AD174" s="31"/>
      <c r="AE174" s="31"/>
      <c r="AR174" s="173" t="s">
        <v>142</v>
      </c>
      <c r="AT174" s="173" t="s">
        <v>138</v>
      </c>
      <c r="AU174" s="173" t="s">
        <v>88</v>
      </c>
      <c r="AY174" s="17" t="s">
        <v>137</v>
      </c>
      <c r="BE174" s="174">
        <f>IF(O174="základní",K174,0)</f>
        <v>0</v>
      </c>
      <c r="BF174" s="174">
        <f>IF(O174="snížená",K174,0)</f>
        <v>0</v>
      </c>
      <c r="BG174" s="174">
        <f>IF(O174="zákl. přenesená",K174,0)</f>
        <v>0</v>
      </c>
      <c r="BH174" s="174">
        <f>IF(O174="sníž. přenesená",K174,0)</f>
        <v>0</v>
      </c>
      <c r="BI174" s="174">
        <f>IF(O174="nulová",K174,0)</f>
        <v>0</v>
      </c>
      <c r="BJ174" s="17" t="s">
        <v>86</v>
      </c>
      <c r="BK174" s="174">
        <f>ROUND(P174*H174,2)</f>
        <v>0</v>
      </c>
      <c r="BL174" s="17" t="s">
        <v>142</v>
      </c>
      <c r="BM174" s="173" t="s">
        <v>620</v>
      </c>
    </row>
    <row r="175" spans="1:65" s="2" customFormat="1" ht="19.5">
      <c r="A175" s="31"/>
      <c r="B175" s="32"/>
      <c r="C175" s="31"/>
      <c r="D175" s="175" t="s">
        <v>144</v>
      </c>
      <c r="E175" s="31"/>
      <c r="F175" s="176" t="s">
        <v>619</v>
      </c>
      <c r="G175" s="31"/>
      <c r="H175" s="31"/>
      <c r="I175" s="95"/>
      <c r="J175" s="95"/>
      <c r="K175" s="31"/>
      <c r="L175" s="31"/>
      <c r="M175" s="32"/>
      <c r="N175" s="177"/>
      <c r="O175" s="178"/>
      <c r="P175" s="56"/>
      <c r="Q175" s="56"/>
      <c r="R175" s="56"/>
      <c r="S175" s="56"/>
      <c r="T175" s="56"/>
      <c r="U175" s="56"/>
      <c r="V175" s="56"/>
      <c r="W175" s="56"/>
      <c r="X175" s="57"/>
      <c r="Y175" s="31"/>
      <c r="Z175" s="31"/>
      <c r="AA175" s="31"/>
      <c r="AB175" s="31"/>
      <c r="AC175" s="31"/>
      <c r="AD175" s="31"/>
      <c r="AE175" s="31"/>
      <c r="AT175" s="17" t="s">
        <v>144</v>
      </c>
      <c r="AU175" s="17" t="s">
        <v>88</v>
      </c>
    </row>
    <row r="176" spans="1:65" s="12" customFormat="1" ht="22.5">
      <c r="B176" s="179"/>
      <c r="D176" s="175" t="s">
        <v>145</v>
      </c>
      <c r="E176" s="180" t="s">
        <v>1</v>
      </c>
      <c r="F176" s="181" t="s">
        <v>610</v>
      </c>
      <c r="H176" s="180" t="s">
        <v>1</v>
      </c>
      <c r="I176" s="182"/>
      <c r="J176" s="182"/>
      <c r="M176" s="179"/>
      <c r="N176" s="183"/>
      <c r="O176" s="184"/>
      <c r="P176" s="184"/>
      <c r="Q176" s="184"/>
      <c r="R176" s="184"/>
      <c r="S176" s="184"/>
      <c r="T176" s="184"/>
      <c r="U176" s="184"/>
      <c r="V176" s="184"/>
      <c r="W176" s="184"/>
      <c r="X176" s="185"/>
      <c r="AT176" s="180" t="s">
        <v>145</v>
      </c>
      <c r="AU176" s="180" t="s">
        <v>88</v>
      </c>
      <c r="AV176" s="12" t="s">
        <v>86</v>
      </c>
      <c r="AW176" s="12" t="s">
        <v>4</v>
      </c>
      <c r="AX176" s="12" t="s">
        <v>78</v>
      </c>
      <c r="AY176" s="180" t="s">
        <v>137</v>
      </c>
    </row>
    <row r="177" spans="1:65" s="13" customFormat="1">
      <c r="B177" s="186"/>
      <c r="D177" s="175" t="s">
        <v>145</v>
      </c>
      <c r="E177" s="187" t="s">
        <v>1</v>
      </c>
      <c r="F177" s="188" t="s">
        <v>86</v>
      </c>
      <c r="H177" s="189">
        <v>1</v>
      </c>
      <c r="I177" s="190"/>
      <c r="J177" s="190"/>
      <c r="M177" s="186"/>
      <c r="N177" s="191"/>
      <c r="O177" s="192"/>
      <c r="P177" s="192"/>
      <c r="Q177" s="192"/>
      <c r="R177" s="192"/>
      <c r="S177" s="192"/>
      <c r="T177" s="192"/>
      <c r="U177" s="192"/>
      <c r="V177" s="192"/>
      <c r="W177" s="192"/>
      <c r="X177" s="193"/>
      <c r="AT177" s="187" t="s">
        <v>145</v>
      </c>
      <c r="AU177" s="187" t="s">
        <v>88</v>
      </c>
      <c r="AV177" s="13" t="s">
        <v>88</v>
      </c>
      <c r="AW177" s="13" t="s">
        <v>4</v>
      </c>
      <c r="AX177" s="13" t="s">
        <v>78</v>
      </c>
      <c r="AY177" s="187" t="s">
        <v>137</v>
      </c>
    </row>
    <row r="178" spans="1:65" s="14" customFormat="1">
      <c r="B178" s="194"/>
      <c r="D178" s="175" t="s">
        <v>145</v>
      </c>
      <c r="E178" s="195" t="s">
        <v>1</v>
      </c>
      <c r="F178" s="196" t="s">
        <v>148</v>
      </c>
      <c r="H178" s="197">
        <v>1</v>
      </c>
      <c r="I178" s="198"/>
      <c r="J178" s="198"/>
      <c r="M178" s="194"/>
      <c r="N178" s="199"/>
      <c r="O178" s="200"/>
      <c r="P178" s="200"/>
      <c r="Q178" s="200"/>
      <c r="R178" s="200"/>
      <c r="S178" s="200"/>
      <c r="T178" s="200"/>
      <c r="U178" s="200"/>
      <c r="V178" s="200"/>
      <c r="W178" s="200"/>
      <c r="X178" s="201"/>
      <c r="AT178" s="195" t="s">
        <v>145</v>
      </c>
      <c r="AU178" s="195" t="s">
        <v>88</v>
      </c>
      <c r="AV178" s="14" t="s">
        <v>142</v>
      </c>
      <c r="AW178" s="14" t="s">
        <v>4</v>
      </c>
      <c r="AX178" s="14" t="s">
        <v>86</v>
      </c>
      <c r="AY178" s="195" t="s">
        <v>137</v>
      </c>
    </row>
    <row r="179" spans="1:65" s="2" customFormat="1" ht="60" customHeight="1">
      <c r="A179" s="31"/>
      <c r="B179" s="159"/>
      <c r="C179" s="160" t="s">
        <v>196</v>
      </c>
      <c r="D179" s="160" t="s">
        <v>138</v>
      </c>
      <c r="E179" s="161" t="s">
        <v>621</v>
      </c>
      <c r="F179" s="162" t="s">
        <v>622</v>
      </c>
      <c r="G179" s="163" t="s">
        <v>162</v>
      </c>
      <c r="H179" s="164">
        <v>115</v>
      </c>
      <c r="I179" s="165"/>
      <c r="J179" s="165"/>
      <c r="K179" s="166">
        <f>ROUND(P179*H179,2)</f>
        <v>0</v>
      </c>
      <c r="L179" s="167"/>
      <c r="M179" s="32"/>
      <c r="N179" s="168" t="s">
        <v>1</v>
      </c>
      <c r="O179" s="169" t="s">
        <v>41</v>
      </c>
      <c r="P179" s="170">
        <f>I179+J179</f>
        <v>0</v>
      </c>
      <c r="Q179" s="170">
        <f>ROUND(I179*H179,2)</f>
        <v>0</v>
      </c>
      <c r="R179" s="170">
        <f>ROUND(J179*H179,2)</f>
        <v>0</v>
      </c>
      <c r="S179" s="56"/>
      <c r="T179" s="171">
        <f>S179*H179</f>
        <v>0</v>
      </c>
      <c r="U179" s="171">
        <v>0</v>
      </c>
      <c r="V179" s="171">
        <f>U179*H179</f>
        <v>0</v>
      </c>
      <c r="W179" s="171">
        <v>0</v>
      </c>
      <c r="X179" s="172">
        <f>W179*H179</f>
        <v>0</v>
      </c>
      <c r="Y179" s="31"/>
      <c r="Z179" s="31"/>
      <c r="AA179" s="31"/>
      <c r="AB179" s="31"/>
      <c r="AC179" s="31"/>
      <c r="AD179" s="31"/>
      <c r="AE179" s="31"/>
      <c r="AR179" s="173" t="s">
        <v>142</v>
      </c>
      <c r="AT179" s="173" t="s">
        <v>138</v>
      </c>
      <c r="AU179" s="173" t="s">
        <v>88</v>
      </c>
      <c r="AY179" s="17" t="s">
        <v>137</v>
      </c>
      <c r="BE179" s="174">
        <f>IF(O179="základní",K179,0)</f>
        <v>0</v>
      </c>
      <c r="BF179" s="174">
        <f>IF(O179="snížená",K179,0)</f>
        <v>0</v>
      </c>
      <c r="BG179" s="174">
        <f>IF(O179="zákl. přenesená",K179,0)</f>
        <v>0</v>
      </c>
      <c r="BH179" s="174">
        <f>IF(O179="sníž. přenesená",K179,0)</f>
        <v>0</v>
      </c>
      <c r="BI179" s="174">
        <f>IF(O179="nulová",K179,0)</f>
        <v>0</v>
      </c>
      <c r="BJ179" s="17" t="s">
        <v>86</v>
      </c>
      <c r="BK179" s="174">
        <f>ROUND(P179*H179,2)</f>
        <v>0</v>
      </c>
      <c r="BL179" s="17" t="s">
        <v>142</v>
      </c>
      <c r="BM179" s="173" t="s">
        <v>623</v>
      </c>
    </row>
    <row r="180" spans="1:65" s="2" customFormat="1" ht="39">
      <c r="A180" s="31"/>
      <c r="B180" s="32"/>
      <c r="C180" s="31"/>
      <c r="D180" s="175" t="s">
        <v>144</v>
      </c>
      <c r="E180" s="31"/>
      <c r="F180" s="176" t="s">
        <v>622</v>
      </c>
      <c r="G180" s="31"/>
      <c r="H180" s="31"/>
      <c r="I180" s="95"/>
      <c r="J180" s="95"/>
      <c r="K180" s="31"/>
      <c r="L180" s="31"/>
      <c r="M180" s="32"/>
      <c r="N180" s="177"/>
      <c r="O180" s="178"/>
      <c r="P180" s="56"/>
      <c r="Q180" s="56"/>
      <c r="R180" s="56"/>
      <c r="S180" s="56"/>
      <c r="T180" s="56"/>
      <c r="U180" s="56"/>
      <c r="V180" s="56"/>
      <c r="W180" s="56"/>
      <c r="X180" s="57"/>
      <c r="Y180" s="31"/>
      <c r="Z180" s="31"/>
      <c r="AA180" s="31"/>
      <c r="AB180" s="31"/>
      <c r="AC180" s="31"/>
      <c r="AD180" s="31"/>
      <c r="AE180" s="31"/>
      <c r="AT180" s="17" t="s">
        <v>144</v>
      </c>
      <c r="AU180" s="17" t="s">
        <v>88</v>
      </c>
    </row>
    <row r="181" spans="1:65" s="12" customFormat="1">
      <c r="B181" s="179"/>
      <c r="D181" s="175" t="s">
        <v>145</v>
      </c>
      <c r="E181" s="180" t="s">
        <v>1</v>
      </c>
      <c r="F181" s="181" t="s">
        <v>276</v>
      </c>
      <c r="H181" s="180" t="s">
        <v>1</v>
      </c>
      <c r="I181" s="182"/>
      <c r="J181" s="182"/>
      <c r="M181" s="179"/>
      <c r="N181" s="183"/>
      <c r="O181" s="184"/>
      <c r="P181" s="184"/>
      <c r="Q181" s="184"/>
      <c r="R181" s="184"/>
      <c r="S181" s="184"/>
      <c r="T181" s="184"/>
      <c r="U181" s="184"/>
      <c r="V181" s="184"/>
      <c r="W181" s="184"/>
      <c r="X181" s="185"/>
      <c r="AT181" s="180" t="s">
        <v>145</v>
      </c>
      <c r="AU181" s="180" t="s">
        <v>88</v>
      </c>
      <c r="AV181" s="12" t="s">
        <v>86</v>
      </c>
      <c r="AW181" s="12" t="s">
        <v>4</v>
      </c>
      <c r="AX181" s="12" t="s">
        <v>78</v>
      </c>
      <c r="AY181" s="180" t="s">
        <v>137</v>
      </c>
    </row>
    <row r="182" spans="1:65" s="13" customFormat="1">
      <c r="B182" s="186"/>
      <c r="D182" s="175" t="s">
        <v>145</v>
      </c>
      <c r="E182" s="187" t="s">
        <v>1</v>
      </c>
      <c r="F182" s="188" t="s">
        <v>624</v>
      </c>
      <c r="H182" s="189">
        <v>115</v>
      </c>
      <c r="I182" s="190"/>
      <c r="J182" s="190"/>
      <c r="M182" s="186"/>
      <c r="N182" s="191"/>
      <c r="O182" s="192"/>
      <c r="P182" s="192"/>
      <c r="Q182" s="192"/>
      <c r="R182" s="192"/>
      <c r="S182" s="192"/>
      <c r="T182" s="192"/>
      <c r="U182" s="192"/>
      <c r="V182" s="192"/>
      <c r="W182" s="192"/>
      <c r="X182" s="193"/>
      <c r="AT182" s="187" t="s">
        <v>145</v>
      </c>
      <c r="AU182" s="187" t="s">
        <v>88</v>
      </c>
      <c r="AV182" s="13" t="s">
        <v>88</v>
      </c>
      <c r="AW182" s="13" t="s">
        <v>4</v>
      </c>
      <c r="AX182" s="13" t="s">
        <v>78</v>
      </c>
      <c r="AY182" s="187" t="s">
        <v>137</v>
      </c>
    </row>
    <row r="183" spans="1:65" s="14" customFormat="1">
      <c r="B183" s="194"/>
      <c r="D183" s="175" t="s">
        <v>145</v>
      </c>
      <c r="E183" s="195" t="s">
        <v>1</v>
      </c>
      <c r="F183" s="196" t="s">
        <v>148</v>
      </c>
      <c r="H183" s="197">
        <v>115</v>
      </c>
      <c r="I183" s="198"/>
      <c r="J183" s="198"/>
      <c r="M183" s="194"/>
      <c r="N183" s="199"/>
      <c r="O183" s="200"/>
      <c r="P183" s="200"/>
      <c r="Q183" s="200"/>
      <c r="R183" s="200"/>
      <c r="S183" s="200"/>
      <c r="T183" s="200"/>
      <c r="U183" s="200"/>
      <c r="V183" s="200"/>
      <c r="W183" s="200"/>
      <c r="X183" s="201"/>
      <c r="AT183" s="195" t="s">
        <v>145</v>
      </c>
      <c r="AU183" s="195" t="s">
        <v>88</v>
      </c>
      <c r="AV183" s="14" t="s">
        <v>142</v>
      </c>
      <c r="AW183" s="14" t="s">
        <v>4</v>
      </c>
      <c r="AX183" s="14" t="s">
        <v>86</v>
      </c>
      <c r="AY183" s="195" t="s">
        <v>137</v>
      </c>
    </row>
    <row r="184" spans="1:65" s="2" customFormat="1" ht="16.5" customHeight="1">
      <c r="A184" s="31"/>
      <c r="B184" s="159"/>
      <c r="C184" s="160" t="s">
        <v>203</v>
      </c>
      <c r="D184" s="160" t="s">
        <v>138</v>
      </c>
      <c r="E184" s="161" t="s">
        <v>625</v>
      </c>
      <c r="F184" s="162" t="s">
        <v>626</v>
      </c>
      <c r="G184" s="163" t="s">
        <v>141</v>
      </c>
      <c r="H184" s="164">
        <v>1</v>
      </c>
      <c r="I184" s="165"/>
      <c r="J184" s="165"/>
      <c r="K184" s="166">
        <f>ROUND(P184*H184,2)</f>
        <v>0</v>
      </c>
      <c r="L184" s="167"/>
      <c r="M184" s="32"/>
      <c r="N184" s="168" t="s">
        <v>1</v>
      </c>
      <c r="O184" s="169" t="s">
        <v>41</v>
      </c>
      <c r="P184" s="170">
        <f>I184+J184</f>
        <v>0</v>
      </c>
      <c r="Q184" s="170">
        <f>ROUND(I184*H184,2)</f>
        <v>0</v>
      </c>
      <c r="R184" s="170">
        <f>ROUND(J184*H184,2)</f>
        <v>0</v>
      </c>
      <c r="S184" s="56"/>
      <c r="T184" s="171">
        <f>S184*H184</f>
        <v>0</v>
      </c>
      <c r="U184" s="171">
        <v>0</v>
      </c>
      <c r="V184" s="171">
        <f>U184*H184</f>
        <v>0</v>
      </c>
      <c r="W184" s="171">
        <v>0</v>
      </c>
      <c r="X184" s="172">
        <f>W184*H184</f>
        <v>0</v>
      </c>
      <c r="Y184" s="31"/>
      <c r="Z184" s="31"/>
      <c r="AA184" s="31"/>
      <c r="AB184" s="31"/>
      <c r="AC184" s="31"/>
      <c r="AD184" s="31"/>
      <c r="AE184" s="31"/>
      <c r="AR184" s="173" t="s">
        <v>142</v>
      </c>
      <c r="AT184" s="173" t="s">
        <v>138</v>
      </c>
      <c r="AU184" s="173" t="s">
        <v>88</v>
      </c>
      <c r="AY184" s="17" t="s">
        <v>137</v>
      </c>
      <c r="BE184" s="174">
        <f>IF(O184="základní",K184,0)</f>
        <v>0</v>
      </c>
      <c r="BF184" s="174">
        <f>IF(O184="snížená",K184,0)</f>
        <v>0</v>
      </c>
      <c r="BG184" s="174">
        <f>IF(O184="zákl. přenesená",K184,0)</f>
        <v>0</v>
      </c>
      <c r="BH184" s="174">
        <f>IF(O184="sníž. přenesená",K184,0)</f>
        <v>0</v>
      </c>
      <c r="BI184" s="174">
        <f>IF(O184="nulová",K184,0)</f>
        <v>0</v>
      </c>
      <c r="BJ184" s="17" t="s">
        <v>86</v>
      </c>
      <c r="BK184" s="174">
        <f>ROUND(P184*H184,2)</f>
        <v>0</v>
      </c>
      <c r="BL184" s="17" t="s">
        <v>142</v>
      </c>
      <c r="BM184" s="173" t="s">
        <v>627</v>
      </c>
    </row>
    <row r="185" spans="1:65" s="2" customFormat="1">
      <c r="A185" s="31"/>
      <c r="B185" s="32"/>
      <c r="C185" s="31"/>
      <c r="D185" s="175" t="s">
        <v>144</v>
      </c>
      <c r="E185" s="31"/>
      <c r="F185" s="176" t="s">
        <v>626</v>
      </c>
      <c r="G185" s="31"/>
      <c r="H185" s="31"/>
      <c r="I185" s="95"/>
      <c r="J185" s="95"/>
      <c r="K185" s="31"/>
      <c r="L185" s="31"/>
      <c r="M185" s="32"/>
      <c r="N185" s="177"/>
      <c r="O185" s="178"/>
      <c r="P185" s="56"/>
      <c r="Q185" s="56"/>
      <c r="R185" s="56"/>
      <c r="S185" s="56"/>
      <c r="T185" s="56"/>
      <c r="U185" s="56"/>
      <c r="V185" s="56"/>
      <c r="W185" s="56"/>
      <c r="X185" s="57"/>
      <c r="Y185" s="31"/>
      <c r="Z185" s="31"/>
      <c r="AA185" s="31"/>
      <c r="AB185" s="31"/>
      <c r="AC185" s="31"/>
      <c r="AD185" s="31"/>
      <c r="AE185" s="31"/>
      <c r="AT185" s="17" t="s">
        <v>144</v>
      </c>
      <c r="AU185" s="17" t="s">
        <v>88</v>
      </c>
    </row>
    <row r="186" spans="1:65" s="12" customFormat="1">
      <c r="B186" s="179"/>
      <c r="D186" s="175" t="s">
        <v>145</v>
      </c>
      <c r="E186" s="180" t="s">
        <v>1</v>
      </c>
      <c r="F186" s="181" t="s">
        <v>276</v>
      </c>
      <c r="H186" s="180" t="s">
        <v>1</v>
      </c>
      <c r="I186" s="182"/>
      <c r="J186" s="182"/>
      <c r="M186" s="179"/>
      <c r="N186" s="183"/>
      <c r="O186" s="184"/>
      <c r="P186" s="184"/>
      <c r="Q186" s="184"/>
      <c r="R186" s="184"/>
      <c r="S186" s="184"/>
      <c r="T186" s="184"/>
      <c r="U186" s="184"/>
      <c r="V186" s="184"/>
      <c r="W186" s="184"/>
      <c r="X186" s="185"/>
      <c r="AT186" s="180" t="s">
        <v>145</v>
      </c>
      <c r="AU186" s="180" t="s">
        <v>88</v>
      </c>
      <c r="AV186" s="12" t="s">
        <v>86</v>
      </c>
      <c r="AW186" s="12" t="s">
        <v>4</v>
      </c>
      <c r="AX186" s="12" t="s">
        <v>78</v>
      </c>
      <c r="AY186" s="180" t="s">
        <v>137</v>
      </c>
    </row>
    <row r="187" spans="1:65" s="13" customFormat="1">
      <c r="B187" s="186"/>
      <c r="D187" s="175" t="s">
        <v>145</v>
      </c>
      <c r="E187" s="187" t="s">
        <v>1</v>
      </c>
      <c r="F187" s="188" t="s">
        <v>86</v>
      </c>
      <c r="H187" s="189">
        <v>1</v>
      </c>
      <c r="I187" s="190"/>
      <c r="J187" s="190"/>
      <c r="M187" s="186"/>
      <c r="N187" s="191"/>
      <c r="O187" s="192"/>
      <c r="P187" s="192"/>
      <c r="Q187" s="192"/>
      <c r="R187" s="192"/>
      <c r="S187" s="192"/>
      <c r="T187" s="192"/>
      <c r="U187" s="192"/>
      <c r="V187" s="192"/>
      <c r="W187" s="192"/>
      <c r="X187" s="193"/>
      <c r="AT187" s="187" t="s">
        <v>145</v>
      </c>
      <c r="AU187" s="187" t="s">
        <v>88</v>
      </c>
      <c r="AV187" s="13" t="s">
        <v>88</v>
      </c>
      <c r="AW187" s="13" t="s">
        <v>4</v>
      </c>
      <c r="AX187" s="13" t="s">
        <v>78</v>
      </c>
      <c r="AY187" s="187" t="s">
        <v>137</v>
      </c>
    </row>
    <row r="188" spans="1:65" s="14" customFormat="1">
      <c r="B188" s="194"/>
      <c r="D188" s="175" t="s">
        <v>145</v>
      </c>
      <c r="E188" s="195" t="s">
        <v>1</v>
      </c>
      <c r="F188" s="196" t="s">
        <v>148</v>
      </c>
      <c r="H188" s="197">
        <v>1</v>
      </c>
      <c r="I188" s="198"/>
      <c r="J188" s="198"/>
      <c r="M188" s="194"/>
      <c r="N188" s="199"/>
      <c r="O188" s="200"/>
      <c r="P188" s="200"/>
      <c r="Q188" s="200"/>
      <c r="R188" s="200"/>
      <c r="S188" s="200"/>
      <c r="T188" s="200"/>
      <c r="U188" s="200"/>
      <c r="V188" s="200"/>
      <c r="W188" s="200"/>
      <c r="X188" s="201"/>
      <c r="AT188" s="195" t="s">
        <v>145</v>
      </c>
      <c r="AU188" s="195" t="s">
        <v>88</v>
      </c>
      <c r="AV188" s="14" t="s">
        <v>142</v>
      </c>
      <c r="AW188" s="14" t="s">
        <v>4</v>
      </c>
      <c r="AX188" s="14" t="s">
        <v>86</v>
      </c>
      <c r="AY188" s="195" t="s">
        <v>137</v>
      </c>
    </row>
    <row r="189" spans="1:65" s="2" customFormat="1" ht="24" customHeight="1">
      <c r="A189" s="31"/>
      <c r="B189" s="159"/>
      <c r="C189" s="160" t="s">
        <v>9</v>
      </c>
      <c r="D189" s="160" t="s">
        <v>138</v>
      </c>
      <c r="E189" s="161" t="s">
        <v>628</v>
      </c>
      <c r="F189" s="162" t="s">
        <v>629</v>
      </c>
      <c r="G189" s="163" t="s">
        <v>162</v>
      </c>
      <c r="H189" s="164">
        <v>8</v>
      </c>
      <c r="I189" s="165"/>
      <c r="J189" s="165"/>
      <c r="K189" s="166">
        <f>ROUND(P189*H189,2)</f>
        <v>0</v>
      </c>
      <c r="L189" s="167"/>
      <c r="M189" s="32"/>
      <c r="N189" s="168" t="s">
        <v>1</v>
      </c>
      <c r="O189" s="169" t="s">
        <v>41</v>
      </c>
      <c r="P189" s="170">
        <f>I189+J189</f>
        <v>0</v>
      </c>
      <c r="Q189" s="170">
        <f>ROUND(I189*H189,2)</f>
        <v>0</v>
      </c>
      <c r="R189" s="170">
        <f>ROUND(J189*H189,2)</f>
        <v>0</v>
      </c>
      <c r="S189" s="56"/>
      <c r="T189" s="171">
        <f>S189*H189</f>
        <v>0</v>
      </c>
      <c r="U189" s="171">
        <v>0</v>
      </c>
      <c r="V189" s="171">
        <f>U189*H189</f>
        <v>0</v>
      </c>
      <c r="W189" s="171">
        <v>0</v>
      </c>
      <c r="X189" s="172">
        <f>W189*H189</f>
        <v>0</v>
      </c>
      <c r="Y189" s="31"/>
      <c r="Z189" s="31"/>
      <c r="AA189" s="31"/>
      <c r="AB189" s="31"/>
      <c r="AC189" s="31"/>
      <c r="AD189" s="31"/>
      <c r="AE189" s="31"/>
      <c r="AR189" s="173" t="s">
        <v>142</v>
      </c>
      <c r="AT189" s="173" t="s">
        <v>138</v>
      </c>
      <c r="AU189" s="173" t="s">
        <v>88</v>
      </c>
      <c r="AY189" s="17" t="s">
        <v>137</v>
      </c>
      <c r="BE189" s="174">
        <f>IF(O189="základní",K189,0)</f>
        <v>0</v>
      </c>
      <c r="BF189" s="174">
        <f>IF(O189="snížená",K189,0)</f>
        <v>0</v>
      </c>
      <c r="BG189" s="174">
        <f>IF(O189="zákl. přenesená",K189,0)</f>
        <v>0</v>
      </c>
      <c r="BH189" s="174">
        <f>IF(O189="sníž. přenesená",K189,0)</f>
        <v>0</v>
      </c>
      <c r="BI189" s="174">
        <f>IF(O189="nulová",K189,0)</f>
        <v>0</v>
      </c>
      <c r="BJ189" s="17" t="s">
        <v>86</v>
      </c>
      <c r="BK189" s="174">
        <f>ROUND(P189*H189,2)</f>
        <v>0</v>
      </c>
      <c r="BL189" s="17" t="s">
        <v>142</v>
      </c>
      <c r="BM189" s="173" t="s">
        <v>630</v>
      </c>
    </row>
    <row r="190" spans="1:65" s="2" customFormat="1" ht="19.5">
      <c r="A190" s="31"/>
      <c r="B190" s="32"/>
      <c r="C190" s="31"/>
      <c r="D190" s="175" t="s">
        <v>144</v>
      </c>
      <c r="E190" s="31"/>
      <c r="F190" s="176" t="s">
        <v>629</v>
      </c>
      <c r="G190" s="31"/>
      <c r="H190" s="31"/>
      <c r="I190" s="95"/>
      <c r="J190" s="95"/>
      <c r="K190" s="31"/>
      <c r="L190" s="31"/>
      <c r="M190" s="32"/>
      <c r="N190" s="177"/>
      <c r="O190" s="178"/>
      <c r="P190" s="56"/>
      <c r="Q190" s="56"/>
      <c r="R190" s="56"/>
      <c r="S190" s="56"/>
      <c r="T190" s="56"/>
      <c r="U190" s="56"/>
      <c r="V190" s="56"/>
      <c r="W190" s="56"/>
      <c r="X190" s="57"/>
      <c r="Y190" s="31"/>
      <c r="Z190" s="31"/>
      <c r="AA190" s="31"/>
      <c r="AB190" s="31"/>
      <c r="AC190" s="31"/>
      <c r="AD190" s="31"/>
      <c r="AE190" s="31"/>
      <c r="AT190" s="17" t="s">
        <v>144</v>
      </c>
      <c r="AU190" s="17" t="s">
        <v>88</v>
      </c>
    </row>
    <row r="191" spans="1:65" s="12" customFormat="1">
      <c r="B191" s="179"/>
      <c r="D191" s="175" t="s">
        <v>145</v>
      </c>
      <c r="E191" s="180" t="s">
        <v>1</v>
      </c>
      <c r="F191" s="181" t="s">
        <v>276</v>
      </c>
      <c r="H191" s="180" t="s">
        <v>1</v>
      </c>
      <c r="I191" s="182"/>
      <c r="J191" s="182"/>
      <c r="M191" s="179"/>
      <c r="N191" s="183"/>
      <c r="O191" s="184"/>
      <c r="P191" s="184"/>
      <c r="Q191" s="184"/>
      <c r="R191" s="184"/>
      <c r="S191" s="184"/>
      <c r="T191" s="184"/>
      <c r="U191" s="184"/>
      <c r="V191" s="184"/>
      <c r="W191" s="184"/>
      <c r="X191" s="185"/>
      <c r="AT191" s="180" t="s">
        <v>145</v>
      </c>
      <c r="AU191" s="180" t="s">
        <v>88</v>
      </c>
      <c r="AV191" s="12" t="s">
        <v>86</v>
      </c>
      <c r="AW191" s="12" t="s">
        <v>4</v>
      </c>
      <c r="AX191" s="12" t="s">
        <v>78</v>
      </c>
      <c r="AY191" s="180" t="s">
        <v>137</v>
      </c>
    </row>
    <row r="192" spans="1:65" s="13" customFormat="1">
      <c r="B192" s="186"/>
      <c r="D192" s="175" t="s">
        <v>145</v>
      </c>
      <c r="E192" s="187" t="s">
        <v>1</v>
      </c>
      <c r="F192" s="188" t="s">
        <v>168</v>
      </c>
      <c r="H192" s="189">
        <v>8</v>
      </c>
      <c r="I192" s="190"/>
      <c r="J192" s="190"/>
      <c r="M192" s="186"/>
      <c r="N192" s="191"/>
      <c r="O192" s="192"/>
      <c r="P192" s="192"/>
      <c r="Q192" s="192"/>
      <c r="R192" s="192"/>
      <c r="S192" s="192"/>
      <c r="T192" s="192"/>
      <c r="U192" s="192"/>
      <c r="V192" s="192"/>
      <c r="W192" s="192"/>
      <c r="X192" s="193"/>
      <c r="AT192" s="187" t="s">
        <v>145</v>
      </c>
      <c r="AU192" s="187" t="s">
        <v>88</v>
      </c>
      <c r="AV192" s="13" t="s">
        <v>88</v>
      </c>
      <c r="AW192" s="13" t="s">
        <v>4</v>
      </c>
      <c r="AX192" s="13" t="s">
        <v>78</v>
      </c>
      <c r="AY192" s="187" t="s">
        <v>137</v>
      </c>
    </row>
    <row r="193" spans="1:65" s="14" customFormat="1">
      <c r="B193" s="194"/>
      <c r="D193" s="175" t="s">
        <v>145</v>
      </c>
      <c r="E193" s="195" t="s">
        <v>1</v>
      </c>
      <c r="F193" s="196" t="s">
        <v>148</v>
      </c>
      <c r="H193" s="197">
        <v>8</v>
      </c>
      <c r="I193" s="198"/>
      <c r="J193" s="198"/>
      <c r="M193" s="194"/>
      <c r="N193" s="199"/>
      <c r="O193" s="200"/>
      <c r="P193" s="200"/>
      <c r="Q193" s="200"/>
      <c r="R193" s="200"/>
      <c r="S193" s="200"/>
      <c r="T193" s="200"/>
      <c r="U193" s="200"/>
      <c r="V193" s="200"/>
      <c r="W193" s="200"/>
      <c r="X193" s="201"/>
      <c r="AT193" s="195" t="s">
        <v>145</v>
      </c>
      <c r="AU193" s="195" t="s">
        <v>88</v>
      </c>
      <c r="AV193" s="14" t="s">
        <v>142</v>
      </c>
      <c r="AW193" s="14" t="s">
        <v>4</v>
      </c>
      <c r="AX193" s="14" t="s">
        <v>86</v>
      </c>
      <c r="AY193" s="195" t="s">
        <v>137</v>
      </c>
    </row>
    <row r="194" spans="1:65" s="2" customFormat="1" ht="24" customHeight="1">
      <c r="A194" s="31"/>
      <c r="B194" s="159"/>
      <c r="C194" s="160" t="s">
        <v>143</v>
      </c>
      <c r="D194" s="160" t="s">
        <v>138</v>
      </c>
      <c r="E194" s="161" t="s">
        <v>631</v>
      </c>
      <c r="F194" s="162" t="s">
        <v>632</v>
      </c>
      <c r="G194" s="163" t="s">
        <v>162</v>
      </c>
      <c r="H194" s="164">
        <v>16</v>
      </c>
      <c r="I194" s="165"/>
      <c r="J194" s="165"/>
      <c r="K194" s="166">
        <f>ROUND(P194*H194,2)</f>
        <v>0</v>
      </c>
      <c r="L194" s="167"/>
      <c r="M194" s="32"/>
      <c r="N194" s="168" t="s">
        <v>1</v>
      </c>
      <c r="O194" s="169" t="s">
        <v>41</v>
      </c>
      <c r="P194" s="170">
        <f>I194+J194</f>
        <v>0</v>
      </c>
      <c r="Q194" s="170">
        <f>ROUND(I194*H194,2)</f>
        <v>0</v>
      </c>
      <c r="R194" s="170">
        <f>ROUND(J194*H194,2)</f>
        <v>0</v>
      </c>
      <c r="S194" s="56"/>
      <c r="T194" s="171">
        <f>S194*H194</f>
        <v>0</v>
      </c>
      <c r="U194" s="171">
        <v>0</v>
      </c>
      <c r="V194" s="171">
        <f>U194*H194</f>
        <v>0</v>
      </c>
      <c r="W194" s="171">
        <v>0</v>
      </c>
      <c r="X194" s="172">
        <f>W194*H194</f>
        <v>0</v>
      </c>
      <c r="Y194" s="31"/>
      <c r="Z194" s="31"/>
      <c r="AA194" s="31"/>
      <c r="AB194" s="31"/>
      <c r="AC194" s="31"/>
      <c r="AD194" s="31"/>
      <c r="AE194" s="31"/>
      <c r="AR194" s="173" t="s">
        <v>142</v>
      </c>
      <c r="AT194" s="173" t="s">
        <v>138</v>
      </c>
      <c r="AU194" s="173" t="s">
        <v>88</v>
      </c>
      <c r="AY194" s="17" t="s">
        <v>137</v>
      </c>
      <c r="BE194" s="174">
        <f>IF(O194="základní",K194,0)</f>
        <v>0</v>
      </c>
      <c r="BF194" s="174">
        <f>IF(O194="snížená",K194,0)</f>
        <v>0</v>
      </c>
      <c r="BG194" s="174">
        <f>IF(O194="zákl. přenesená",K194,0)</f>
        <v>0</v>
      </c>
      <c r="BH194" s="174">
        <f>IF(O194="sníž. přenesená",K194,0)</f>
        <v>0</v>
      </c>
      <c r="BI194" s="174">
        <f>IF(O194="nulová",K194,0)</f>
        <v>0</v>
      </c>
      <c r="BJ194" s="17" t="s">
        <v>86</v>
      </c>
      <c r="BK194" s="174">
        <f>ROUND(P194*H194,2)</f>
        <v>0</v>
      </c>
      <c r="BL194" s="17" t="s">
        <v>142</v>
      </c>
      <c r="BM194" s="173" t="s">
        <v>633</v>
      </c>
    </row>
    <row r="195" spans="1:65" s="2" customFormat="1" ht="19.5">
      <c r="A195" s="31"/>
      <c r="B195" s="32"/>
      <c r="C195" s="31"/>
      <c r="D195" s="175" t="s">
        <v>144</v>
      </c>
      <c r="E195" s="31"/>
      <c r="F195" s="176" t="s">
        <v>632</v>
      </c>
      <c r="G195" s="31"/>
      <c r="H195" s="31"/>
      <c r="I195" s="95"/>
      <c r="J195" s="95"/>
      <c r="K195" s="31"/>
      <c r="L195" s="31"/>
      <c r="M195" s="32"/>
      <c r="N195" s="177"/>
      <c r="O195" s="178"/>
      <c r="P195" s="56"/>
      <c r="Q195" s="56"/>
      <c r="R195" s="56"/>
      <c r="S195" s="56"/>
      <c r="T195" s="56"/>
      <c r="U195" s="56"/>
      <c r="V195" s="56"/>
      <c r="W195" s="56"/>
      <c r="X195" s="57"/>
      <c r="Y195" s="31"/>
      <c r="Z195" s="31"/>
      <c r="AA195" s="31"/>
      <c r="AB195" s="31"/>
      <c r="AC195" s="31"/>
      <c r="AD195" s="31"/>
      <c r="AE195" s="31"/>
      <c r="AT195" s="17" t="s">
        <v>144</v>
      </c>
      <c r="AU195" s="17" t="s">
        <v>88</v>
      </c>
    </row>
    <row r="196" spans="1:65" s="11" customFormat="1" ht="22.9" customHeight="1">
      <c r="B196" s="147"/>
      <c r="D196" s="148" t="s">
        <v>77</v>
      </c>
      <c r="E196" s="215" t="s">
        <v>634</v>
      </c>
      <c r="F196" s="215" t="s">
        <v>635</v>
      </c>
      <c r="I196" s="150"/>
      <c r="J196" s="150"/>
      <c r="K196" s="216">
        <f>BK196</f>
        <v>0</v>
      </c>
      <c r="M196" s="147"/>
      <c r="N196" s="152"/>
      <c r="O196" s="153"/>
      <c r="P196" s="153"/>
      <c r="Q196" s="154">
        <f>SUM(Q197:Q260)</f>
        <v>0</v>
      </c>
      <c r="R196" s="154">
        <f>SUM(R197:R260)</f>
        <v>0</v>
      </c>
      <c r="S196" s="153"/>
      <c r="T196" s="155">
        <f>SUM(T197:T260)</f>
        <v>0</v>
      </c>
      <c r="U196" s="153"/>
      <c r="V196" s="155">
        <f>SUM(V197:V260)</f>
        <v>0</v>
      </c>
      <c r="W196" s="153"/>
      <c r="X196" s="156">
        <f>SUM(X197:X260)</f>
        <v>0</v>
      </c>
      <c r="AR196" s="148" t="s">
        <v>154</v>
      </c>
      <c r="AT196" s="157" t="s">
        <v>77</v>
      </c>
      <c r="AU196" s="157" t="s">
        <v>86</v>
      </c>
      <c r="AY196" s="148" t="s">
        <v>137</v>
      </c>
      <c r="BK196" s="158">
        <f>SUM(BK197:BK260)</f>
        <v>0</v>
      </c>
    </row>
    <row r="197" spans="1:65" s="2" customFormat="1" ht="60" customHeight="1">
      <c r="A197" s="31"/>
      <c r="B197" s="159"/>
      <c r="C197" s="160" t="s">
        <v>213</v>
      </c>
      <c r="D197" s="160" t="s">
        <v>138</v>
      </c>
      <c r="E197" s="161" t="s">
        <v>636</v>
      </c>
      <c r="F197" s="162" t="s">
        <v>595</v>
      </c>
      <c r="G197" s="163" t="s">
        <v>141</v>
      </c>
      <c r="H197" s="164">
        <v>4</v>
      </c>
      <c r="I197" s="165"/>
      <c r="J197" s="165"/>
      <c r="K197" s="166">
        <f>ROUND(P197*H197,2)</f>
        <v>0</v>
      </c>
      <c r="L197" s="167"/>
      <c r="M197" s="32"/>
      <c r="N197" s="168" t="s">
        <v>1</v>
      </c>
      <c r="O197" s="169" t="s">
        <v>41</v>
      </c>
      <c r="P197" s="170">
        <f>I197+J197</f>
        <v>0</v>
      </c>
      <c r="Q197" s="170">
        <f>ROUND(I197*H197,2)</f>
        <v>0</v>
      </c>
      <c r="R197" s="170">
        <f>ROUND(J197*H197,2)</f>
        <v>0</v>
      </c>
      <c r="S197" s="56"/>
      <c r="T197" s="171">
        <f>S197*H197</f>
        <v>0</v>
      </c>
      <c r="U197" s="171">
        <v>0</v>
      </c>
      <c r="V197" s="171">
        <f>U197*H197</f>
        <v>0</v>
      </c>
      <c r="W197" s="171">
        <v>0</v>
      </c>
      <c r="X197" s="172">
        <f>W197*H197</f>
        <v>0</v>
      </c>
      <c r="Y197" s="31"/>
      <c r="Z197" s="31"/>
      <c r="AA197" s="31"/>
      <c r="AB197" s="31"/>
      <c r="AC197" s="31"/>
      <c r="AD197" s="31"/>
      <c r="AE197" s="31"/>
      <c r="AR197" s="173" t="s">
        <v>142</v>
      </c>
      <c r="AT197" s="173" t="s">
        <v>138</v>
      </c>
      <c r="AU197" s="173" t="s">
        <v>88</v>
      </c>
      <c r="AY197" s="17" t="s">
        <v>137</v>
      </c>
      <c r="BE197" s="174">
        <f>IF(O197="základní",K197,0)</f>
        <v>0</v>
      </c>
      <c r="BF197" s="174">
        <f>IF(O197="snížená",K197,0)</f>
        <v>0</v>
      </c>
      <c r="BG197" s="174">
        <f>IF(O197="zákl. přenesená",K197,0)</f>
        <v>0</v>
      </c>
      <c r="BH197" s="174">
        <f>IF(O197="sníž. přenesená",K197,0)</f>
        <v>0</v>
      </c>
      <c r="BI197" s="174">
        <f>IF(O197="nulová",K197,0)</f>
        <v>0</v>
      </c>
      <c r="BJ197" s="17" t="s">
        <v>86</v>
      </c>
      <c r="BK197" s="174">
        <f>ROUND(P197*H197,2)</f>
        <v>0</v>
      </c>
      <c r="BL197" s="17" t="s">
        <v>142</v>
      </c>
      <c r="BM197" s="173" t="s">
        <v>637</v>
      </c>
    </row>
    <row r="198" spans="1:65" s="2" customFormat="1" ht="39">
      <c r="A198" s="31"/>
      <c r="B198" s="32"/>
      <c r="C198" s="31"/>
      <c r="D198" s="175" t="s">
        <v>144</v>
      </c>
      <c r="E198" s="31"/>
      <c r="F198" s="176" t="s">
        <v>595</v>
      </c>
      <c r="G198" s="31"/>
      <c r="H198" s="31"/>
      <c r="I198" s="95"/>
      <c r="J198" s="95"/>
      <c r="K198" s="31"/>
      <c r="L198" s="31"/>
      <c r="M198" s="32"/>
      <c r="N198" s="177"/>
      <c r="O198" s="178"/>
      <c r="P198" s="56"/>
      <c r="Q198" s="56"/>
      <c r="R198" s="56"/>
      <c r="S198" s="56"/>
      <c r="T198" s="56"/>
      <c r="U198" s="56"/>
      <c r="V198" s="56"/>
      <c r="W198" s="56"/>
      <c r="X198" s="57"/>
      <c r="Y198" s="31"/>
      <c r="Z198" s="31"/>
      <c r="AA198" s="31"/>
      <c r="AB198" s="31"/>
      <c r="AC198" s="31"/>
      <c r="AD198" s="31"/>
      <c r="AE198" s="31"/>
      <c r="AT198" s="17" t="s">
        <v>144</v>
      </c>
      <c r="AU198" s="17" t="s">
        <v>88</v>
      </c>
    </row>
    <row r="199" spans="1:65" s="12" customFormat="1">
      <c r="B199" s="179"/>
      <c r="D199" s="175" t="s">
        <v>145</v>
      </c>
      <c r="E199" s="180" t="s">
        <v>1</v>
      </c>
      <c r="F199" s="181" t="s">
        <v>276</v>
      </c>
      <c r="H199" s="180" t="s">
        <v>1</v>
      </c>
      <c r="I199" s="182"/>
      <c r="J199" s="182"/>
      <c r="M199" s="179"/>
      <c r="N199" s="183"/>
      <c r="O199" s="184"/>
      <c r="P199" s="184"/>
      <c r="Q199" s="184"/>
      <c r="R199" s="184"/>
      <c r="S199" s="184"/>
      <c r="T199" s="184"/>
      <c r="U199" s="184"/>
      <c r="V199" s="184"/>
      <c r="W199" s="184"/>
      <c r="X199" s="185"/>
      <c r="AT199" s="180" t="s">
        <v>145</v>
      </c>
      <c r="AU199" s="180" t="s">
        <v>88</v>
      </c>
      <c r="AV199" s="12" t="s">
        <v>86</v>
      </c>
      <c r="AW199" s="12" t="s">
        <v>4</v>
      </c>
      <c r="AX199" s="12" t="s">
        <v>78</v>
      </c>
      <c r="AY199" s="180" t="s">
        <v>137</v>
      </c>
    </row>
    <row r="200" spans="1:65" s="13" customFormat="1">
      <c r="B200" s="186"/>
      <c r="D200" s="175" t="s">
        <v>145</v>
      </c>
      <c r="E200" s="187" t="s">
        <v>1</v>
      </c>
      <c r="F200" s="188" t="s">
        <v>142</v>
      </c>
      <c r="H200" s="189">
        <v>4</v>
      </c>
      <c r="I200" s="190"/>
      <c r="J200" s="190"/>
      <c r="M200" s="186"/>
      <c r="N200" s="191"/>
      <c r="O200" s="192"/>
      <c r="P200" s="192"/>
      <c r="Q200" s="192"/>
      <c r="R200" s="192"/>
      <c r="S200" s="192"/>
      <c r="T200" s="192"/>
      <c r="U200" s="192"/>
      <c r="V200" s="192"/>
      <c r="W200" s="192"/>
      <c r="X200" s="193"/>
      <c r="AT200" s="187" t="s">
        <v>145</v>
      </c>
      <c r="AU200" s="187" t="s">
        <v>88</v>
      </c>
      <c r="AV200" s="13" t="s">
        <v>88</v>
      </c>
      <c r="AW200" s="13" t="s">
        <v>4</v>
      </c>
      <c r="AX200" s="13" t="s">
        <v>78</v>
      </c>
      <c r="AY200" s="187" t="s">
        <v>137</v>
      </c>
    </row>
    <row r="201" spans="1:65" s="14" customFormat="1">
      <c r="B201" s="194"/>
      <c r="D201" s="175" t="s">
        <v>145</v>
      </c>
      <c r="E201" s="195" t="s">
        <v>1</v>
      </c>
      <c r="F201" s="196" t="s">
        <v>148</v>
      </c>
      <c r="H201" s="197">
        <v>4</v>
      </c>
      <c r="I201" s="198"/>
      <c r="J201" s="198"/>
      <c r="M201" s="194"/>
      <c r="N201" s="199"/>
      <c r="O201" s="200"/>
      <c r="P201" s="200"/>
      <c r="Q201" s="200"/>
      <c r="R201" s="200"/>
      <c r="S201" s="200"/>
      <c r="T201" s="200"/>
      <c r="U201" s="200"/>
      <c r="V201" s="200"/>
      <c r="W201" s="200"/>
      <c r="X201" s="201"/>
      <c r="AT201" s="195" t="s">
        <v>145</v>
      </c>
      <c r="AU201" s="195" t="s">
        <v>88</v>
      </c>
      <c r="AV201" s="14" t="s">
        <v>142</v>
      </c>
      <c r="AW201" s="14" t="s">
        <v>4</v>
      </c>
      <c r="AX201" s="14" t="s">
        <v>86</v>
      </c>
      <c r="AY201" s="195" t="s">
        <v>137</v>
      </c>
    </row>
    <row r="202" spans="1:65" s="2" customFormat="1" ht="60" customHeight="1">
      <c r="A202" s="31"/>
      <c r="B202" s="159"/>
      <c r="C202" s="160" t="s">
        <v>151</v>
      </c>
      <c r="D202" s="160" t="s">
        <v>138</v>
      </c>
      <c r="E202" s="161" t="s">
        <v>638</v>
      </c>
      <c r="F202" s="162" t="s">
        <v>598</v>
      </c>
      <c r="G202" s="163" t="s">
        <v>141</v>
      </c>
      <c r="H202" s="164">
        <v>4</v>
      </c>
      <c r="I202" s="165"/>
      <c r="J202" s="165"/>
      <c r="K202" s="166">
        <f>ROUND(P202*H202,2)</f>
        <v>0</v>
      </c>
      <c r="L202" s="167"/>
      <c r="M202" s="32"/>
      <c r="N202" s="168" t="s">
        <v>1</v>
      </c>
      <c r="O202" s="169" t="s">
        <v>41</v>
      </c>
      <c r="P202" s="170">
        <f>I202+J202</f>
        <v>0</v>
      </c>
      <c r="Q202" s="170">
        <f>ROUND(I202*H202,2)</f>
        <v>0</v>
      </c>
      <c r="R202" s="170">
        <f>ROUND(J202*H202,2)</f>
        <v>0</v>
      </c>
      <c r="S202" s="56"/>
      <c r="T202" s="171">
        <f>S202*H202</f>
        <v>0</v>
      </c>
      <c r="U202" s="171">
        <v>0</v>
      </c>
      <c r="V202" s="171">
        <f>U202*H202</f>
        <v>0</v>
      </c>
      <c r="W202" s="171">
        <v>0</v>
      </c>
      <c r="X202" s="172">
        <f>W202*H202</f>
        <v>0</v>
      </c>
      <c r="Y202" s="31"/>
      <c r="Z202" s="31"/>
      <c r="AA202" s="31"/>
      <c r="AB202" s="31"/>
      <c r="AC202" s="31"/>
      <c r="AD202" s="31"/>
      <c r="AE202" s="31"/>
      <c r="AR202" s="173" t="s">
        <v>142</v>
      </c>
      <c r="AT202" s="173" t="s">
        <v>138</v>
      </c>
      <c r="AU202" s="173" t="s">
        <v>88</v>
      </c>
      <c r="AY202" s="17" t="s">
        <v>137</v>
      </c>
      <c r="BE202" s="174">
        <f>IF(O202="základní",K202,0)</f>
        <v>0</v>
      </c>
      <c r="BF202" s="174">
        <f>IF(O202="snížená",K202,0)</f>
        <v>0</v>
      </c>
      <c r="BG202" s="174">
        <f>IF(O202="zákl. přenesená",K202,0)</f>
        <v>0</v>
      </c>
      <c r="BH202" s="174">
        <f>IF(O202="sníž. přenesená",K202,0)</f>
        <v>0</v>
      </c>
      <c r="BI202" s="174">
        <f>IF(O202="nulová",K202,0)</f>
        <v>0</v>
      </c>
      <c r="BJ202" s="17" t="s">
        <v>86</v>
      </c>
      <c r="BK202" s="174">
        <f>ROUND(P202*H202,2)</f>
        <v>0</v>
      </c>
      <c r="BL202" s="17" t="s">
        <v>142</v>
      </c>
      <c r="BM202" s="173" t="s">
        <v>639</v>
      </c>
    </row>
    <row r="203" spans="1:65" s="2" customFormat="1" ht="48.75">
      <c r="A203" s="31"/>
      <c r="B203" s="32"/>
      <c r="C203" s="31"/>
      <c r="D203" s="175" t="s">
        <v>144</v>
      </c>
      <c r="E203" s="31"/>
      <c r="F203" s="176" t="s">
        <v>600</v>
      </c>
      <c r="G203" s="31"/>
      <c r="H203" s="31"/>
      <c r="I203" s="95"/>
      <c r="J203" s="95"/>
      <c r="K203" s="31"/>
      <c r="L203" s="31"/>
      <c r="M203" s="32"/>
      <c r="N203" s="177"/>
      <c r="O203" s="178"/>
      <c r="P203" s="56"/>
      <c r="Q203" s="56"/>
      <c r="R203" s="56"/>
      <c r="S203" s="56"/>
      <c r="T203" s="56"/>
      <c r="U203" s="56"/>
      <c r="V203" s="56"/>
      <c r="W203" s="56"/>
      <c r="X203" s="57"/>
      <c r="Y203" s="31"/>
      <c r="Z203" s="31"/>
      <c r="AA203" s="31"/>
      <c r="AB203" s="31"/>
      <c r="AC203" s="31"/>
      <c r="AD203" s="31"/>
      <c r="AE203" s="31"/>
      <c r="AT203" s="17" t="s">
        <v>144</v>
      </c>
      <c r="AU203" s="17" t="s">
        <v>88</v>
      </c>
    </row>
    <row r="204" spans="1:65" s="12" customFormat="1">
      <c r="B204" s="179"/>
      <c r="D204" s="175" t="s">
        <v>145</v>
      </c>
      <c r="E204" s="180" t="s">
        <v>1</v>
      </c>
      <c r="F204" s="181" t="s">
        <v>276</v>
      </c>
      <c r="H204" s="180" t="s">
        <v>1</v>
      </c>
      <c r="I204" s="182"/>
      <c r="J204" s="182"/>
      <c r="M204" s="179"/>
      <c r="N204" s="183"/>
      <c r="O204" s="184"/>
      <c r="P204" s="184"/>
      <c r="Q204" s="184"/>
      <c r="R204" s="184"/>
      <c r="S204" s="184"/>
      <c r="T204" s="184"/>
      <c r="U204" s="184"/>
      <c r="V204" s="184"/>
      <c r="W204" s="184"/>
      <c r="X204" s="185"/>
      <c r="AT204" s="180" t="s">
        <v>145</v>
      </c>
      <c r="AU204" s="180" t="s">
        <v>88</v>
      </c>
      <c r="AV204" s="12" t="s">
        <v>86</v>
      </c>
      <c r="AW204" s="12" t="s">
        <v>4</v>
      </c>
      <c r="AX204" s="12" t="s">
        <v>78</v>
      </c>
      <c r="AY204" s="180" t="s">
        <v>137</v>
      </c>
    </row>
    <row r="205" spans="1:65" s="13" customFormat="1">
      <c r="B205" s="186"/>
      <c r="D205" s="175" t="s">
        <v>145</v>
      </c>
      <c r="E205" s="187" t="s">
        <v>1</v>
      </c>
      <c r="F205" s="188" t="s">
        <v>142</v>
      </c>
      <c r="H205" s="189">
        <v>4</v>
      </c>
      <c r="I205" s="190"/>
      <c r="J205" s="190"/>
      <c r="M205" s="186"/>
      <c r="N205" s="191"/>
      <c r="O205" s="192"/>
      <c r="P205" s="192"/>
      <c r="Q205" s="192"/>
      <c r="R205" s="192"/>
      <c r="S205" s="192"/>
      <c r="T205" s="192"/>
      <c r="U205" s="192"/>
      <c r="V205" s="192"/>
      <c r="W205" s="192"/>
      <c r="X205" s="193"/>
      <c r="AT205" s="187" t="s">
        <v>145</v>
      </c>
      <c r="AU205" s="187" t="s">
        <v>88</v>
      </c>
      <c r="AV205" s="13" t="s">
        <v>88</v>
      </c>
      <c r="AW205" s="13" t="s">
        <v>4</v>
      </c>
      <c r="AX205" s="13" t="s">
        <v>78</v>
      </c>
      <c r="AY205" s="187" t="s">
        <v>137</v>
      </c>
    </row>
    <row r="206" spans="1:65" s="14" customFormat="1">
      <c r="B206" s="194"/>
      <c r="D206" s="175" t="s">
        <v>145</v>
      </c>
      <c r="E206" s="195" t="s">
        <v>1</v>
      </c>
      <c r="F206" s="196" t="s">
        <v>148</v>
      </c>
      <c r="H206" s="197">
        <v>4</v>
      </c>
      <c r="I206" s="198"/>
      <c r="J206" s="198"/>
      <c r="M206" s="194"/>
      <c r="N206" s="199"/>
      <c r="O206" s="200"/>
      <c r="P206" s="200"/>
      <c r="Q206" s="200"/>
      <c r="R206" s="200"/>
      <c r="S206" s="200"/>
      <c r="T206" s="200"/>
      <c r="U206" s="200"/>
      <c r="V206" s="200"/>
      <c r="W206" s="200"/>
      <c r="X206" s="201"/>
      <c r="AT206" s="195" t="s">
        <v>145</v>
      </c>
      <c r="AU206" s="195" t="s">
        <v>88</v>
      </c>
      <c r="AV206" s="14" t="s">
        <v>142</v>
      </c>
      <c r="AW206" s="14" t="s">
        <v>4</v>
      </c>
      <c r="AX206" s="14" t="s">
        <v>86</v>
      </c>
      <c r="AY206" s="195" t="s">
        <v>137</v>
      </c>
    </row>
    <row r="207" spans="1:65" s="2" customFormat="1" ht="24" customHeight="1">
      <c r="A207" s="31"/>
      <c r="B207" s="159"/>
      <c r="C207" s="160" t="s">
        <v>221</v>
      </c>
      <c r="D207" s="160" t="s">
        <v>138</v>
      </c>
      <c r="E207" s="161" t="s">
        <v>640</v>
      </c>
      <c r="F207" s="162" t="s">
        <v>602</v>
      </c>
      <c r="G207" s="163" t="s">
        <v>141</v>
      </c>
      <c r="H207" s="164">
        <v>3</v>
      </c>
      <c r="I207" s="165"/>
      <c r="J207" s="165"/>
      <c r="K207" s="166">
        <f>ROUND(P207*H207,2)</f>
        <v>0</v>
      </c>
      <c r="L207" s="167"/>
      <c r="M207" s="32"/>
      <c r="N207" s="168" t="s">
        <v>1</v>
      </c>
      <c r="O207" s="169" t="s">
        <v>41</v>
      </c>
      <c r="P207" s="170">
        <f>I207+J207</f>
        <v>0</v>
      </c>
      <c r="Q207" s="170">
        <f>ROUND(I207*H207,2)</f>
        <v>0</v>
      </c>
      <c r="R207" s="170">
        <f>ROUND(J207*H207,2)</f>
        <v>0</v>
      </c>
      <c r="S207" s="56"/>
      <c r="T207" s="171">
        <f>S207*H207</f>
        <v>0</v>
      </c>
      <c r="U207" s="171">
        <v>0</v>
      </c>
      <c r="V207" s="171">
        <f>U207*H207</f>
        <v>0</v>
      </c>
      <c r="W207" s="171">
        <v>0</v>
      </c>
      <c r="X207" s="172">
        <f>W207*H207</f>
        <v>0</v>
      </c>
      <c r="Y207" s="31"/>
      <c r="Z207" s="31"/>
      <c r="AA207" s="31"/>
      <c r="AB207" s="31"/>
      <c r="AC207" s="31"/>
      <c r="AD207" s="31"/>
      <c r="AE207" s="31"/>
      <c r="AR207" s="173" t="s">
        <v>142</v>
      </c>
      <c r="AT207" s="173" t="s">
        <v>138</v>
      </c>
      <c r="AU207" s="173" t="s">
        <v>88</v>
      </c>
      <c r="AY207" s="17" t="s">
        <v>137</v>
      </c>
      <c r="BE207" s="174">
        <f>IF(O207="základní",K207,0)</f>
        <v>0</v>
      </c>
      <c r="BF207" s="174">
        <f>IF(O207="snížená",K207,0)</f>
        <v>0</v>
      </c>
      <c r="BG207" s="174">
        <f>IF(O207="zákl. přenesená",K207,0)</f>
        <v>0</v>
      </c>
      <c r="BH207" s="174">
        <f>IF(O207="sníž. přenesená",K207,0)</f>
        <v>0</v>
      </c>
      <c r="BI207" s="174">
        <f>IF(O207="nulová",K207,0)</f>
        <v>0</v>
      </c>
      <c r="BJ207" s="17" t="s">
        <v>86</v>
      </c>
      <c r="BK207" s="174">
        <f>ROUND(P207*H207,2)</f>
        <v>0</v>
      </c>
      <c r="BL207" s="17" t="s">
        <v>142</v>
      </c>
      <c r="BM207" s="173" t="s">
        <v>641</v>
      </c>
    </row>
    <row r="208" spans="1:65" s="2" customFormat="1">
      <c r="A208" s="31"/>
      <c r="B208" s="32"/>
      <c r="C208" s="31"/>
      <c r="D208" s="175" t="s">
        <v>144</v>
      </c>
      <c r="E208" s="31"/>
      <c r="F208" s="176" t="s">
        <v>602</v>
      </c>
      <c r="G208" s="31"/>
      <c r="H208" s="31"/>
      <c r="I208" s="95"/>
      <c r="J208" s="95"/>
      <c r="K208" s="31"/>
      <c r="L208" s="31"/>
      <c r="M208" s="32"/>
      <c r="N208" s="177"/>
      <c r="O208" s="178"/>
      <c r="P208" s="56"/>
      <c r="Q208" s="56"/>
      <c r="R208" s="56"/>
      <c r="S208" s="56"/>
      <c r="T208" s="56"/>
      <c r="U208" s="56"/>
      <c r="V208" s="56"/>
      <c r="W208" s="56"/>
      <c r="X208" s="57"/>
      <c r="Y208" s="31"/>
      <c r="Z208" s="31"/>
      <c r="AA208" s="31"/>
      <c r="AB208" s="31"/>
      <c r="AC208" s="31"/>
      <c r="AD208" s="31"/>
      <c r="AE208" s="31"/>
      <c r="AT208" s="17" t="s">
        <v>144</v>
      </c>
      <c r="AU208" s="17" t="s">
        <v>88</v>
      </c>
    </row>
    <row r="209" spans="1:65" s="12" customFormat="1">
      <c r="B209" s="179"/>
      <c r="D209" s="175" t="s">
        <v>145</v>
      </c>
      <c r="E209" s="180" t="s">
        <v>1</v>
      </c>
      <c r="F209" s="181" t="s">
        <v>276</v>
      </c>
      <c r="H209" s="180" t="s">
        <v>1</v>
      </c>
      <c r="I209" s="182"/>
      <c r="J209" s="182"/>
      <c r="M209" s="179"/>
      <c r="N209" s="183"/>
      <c r="O209" s="184"/>
      <c r="P209" s="184"/>
      <c r="Q209" s="184"/>
      <c r="R209" s="184"/>
      <c r="S209" s="184"/>
      <c r="T209" s="184"/>
      <c r="U209" s="184"/>
      <c r="V209" s="184"/>
      <c r="W209" s="184"/>
      <c r="X209" s="185"/>
      <c r="AT209" s="180" t="s">
        <v>145</v>
      </c>
      <c r="AU209" s="180" t="s">
        <v>88</v>
      </c>
      <c r="AV209" s="12" t="s">
        <v>86</v>
      </c>
      <c r="AW209" s="12" t="s">
        <v>4</v>
      </c>
      <c r="AX209" s="12" t="s">
        <v>78</v>
      </c>
      <c r="AY209" s="180" t="s">
        <v>137</v>
      </c>
    </row>
    <row r="210" spans="1:65" s="13" customFormat="1">
      <c r="B210" s="186"/>
      <c r="D210" s="175" t="s">
        <v>145</v>
      </c>
      <c r="E210" s="187" t="s">
        <v>1</v>
      </c>
      <c r="F210" s="188" t="s">
        <v>154</v>
      </c>
      <c r="H210" s="189">
        <v>3</v>
      </c>
      <c r="I210" s="190"/>
      <c r="J210" s="190"/>
      <c r="M210" s="186"/>
      <c r="N210" s="191"/>
      <c r="O210" s="192"/>
      <c r="P210" s="192"/>
      <c r="Q210" s="192"/>
      <c r="R210" s="192"/>
      <c r="S210" s="192"/>
      <c r="T210" s="192"/>
      <c r="U210" s="192"/>
      <c r="V210" s="192"/>
      <c r="W210" s="192"/>
      <c r="X210" s="193"/>
      <c r="AT210" s="187" t="s">
        <v>145</v>
      </c>
      <c r="AU210" s="187" t="s">
        <v>88</v>
      </c>
      <c r="AV210" s="13" t="s">
        <v>88</v>
      </c>
      <c r="AW210" s="13" t="s">
        <v>4</v>
      </c>
      <c r="AX210" s="13" t="s">
        <v>78</v>
      </c>
      <c r="AY210" s="187" t="s">
        <v>137</v>
      </c>
    </row>
    <row r="211" spans="1:65" s="14" customFormat="1">
      <c r="B211" s="194"/>
      <c r="D211" s="175" t="s">
        <v>145</v>
      </c>
      <c r="E211" s="195" t="s">
        <v>1</v>
      </c>
      <c r="F211" s="196" t="s">
        <v>148</v>
      </c>
      <c r="H211" s="197">
        <v>3</v>
      </c>
      <c r="I211" s="198"/>
      <c r="J211" s="198"/>
      <c r="M211" s="194"/>
      <c r="N211" s="199"/>
      <c r="O211" s="200"/>
      <c r="P211" s="200"/>
      <c r="Q211" s="200"/>
      <c r="R211" s="200"/>
      <c r="S211" s="200"/>
      <c r="T211" s="200"/>
      <c r="U211" s="200"/>
      <c r="V211" s="200"/>
      <c r="W211" s="200"/>
      <c r="X211" s="201"/>
      <c r="AT211" s="195" t="s">
        <v>145</v>
      </c>
      <c r="AU211" s="195" t="s">
        <v>88</v>
      </c>
      <c r="AV211" s="14" t="s">
        <v>142</v>
      </c>
      <c r="AW211" s="14" t="s">
        <v>4</v>
      </c>
      <c r="AX211" s="14" t="s">
        <v>86</v>
      </c>
      <c r="AY211" s="195" t="s">
        <v>137</v>
      </c>
    </row>
    <row r="212" spans="1:65" s="2" customFormat="1" ht="24" customHeight="1">
      <c r="A212" s="31"/>
      <c r="B212" s="159"/>
      <c r="C212" s="160" t="s">
        <v>157</v>
      </c>
      <c r="D212" s="160" t="s">
        <v>138</v>
      </c>
      <c r="E212" s="161" t="s">
        <v>642</v>
      </c>
      <c r="F212" s="162" t="s">
        <v>605</v>
      </c>
      <c r="G212" s="163" t="s">
        <v>141</v>
      </c>
      <c r="H212" s="164">
        <v>8</v>
      </c>
      <c r="I212" s="165"/>
      <c r="J212" s="165"/>
      <c r="K212" s="166">
        <f>ROUND(P212*H212,2)</f>
        <v>0</v>
      </c>
      <c r="L212" s="167"/>
      <c r="M212" s="32"/>
      <c r="N212" s="168" t="s">
        <v>1</v>
      </c>
      <c r="O212" s="169" t="s">
        <v>41</v>
      </c>
      <c r="P212" s="170">
        <f>I212+J212</f>
        <v>0</v>
      </c>
      <c r="Q212" s="170">
        <f>ROUND(I212*H212,2)</f>
        <v>0</v>
      </c>
      <c r="R212" s="170">
        <f>ROUND(J212*H212,2)</f>
        <v>0</v>
      </c>
      <c r="S212" s="56"/>
      <c r="T212" s="171">
        <f>S212*H212</f>
        <v>0</v>
      </c>
      <c r="U212" s="171">
        <v>0</v>
      </c>
      <c r="V212" s="171">
        <f>U212*H212</f>
        <v>0</v>
      </c>
      <c r="W212" s="171">
        <v>0</v>
      </c>
      <c r="X212" s="172">
        <f>W212*H212</f>
        <v>0</v>
      </c>
      <c r="Y212" s="31"/>
      <c r="Z212" s="31"/>
      <c r="AA212" s="31"/>
      <c r="AB212" s="31"/>
      <c r="AC212" s="31"/>
      <c r="AD212" s="31"/>
      <c r="AE212" s="31"/>
      <c r="AR212" s="173" t="s">
        <v>142</v>
      </c>
      <c r="AT212" s="173" t="s">
        <v>138</v>
      </c>
      <c r="AU212" s="173" t="s">
        <v>88</v>
      </c>
      <c r="AY212" s="17" t="s">
        <v>137</v>
      </c>
      <c r="BE212" s="174">
        <f>IF(O212="základní",K212,0)</f>
        <v>0</v>
      </c>
      <c r="BF212" s="174">
        <f>IF(O212="snížená",K212,0)</f>
        <v>0</v>
      </c>
      <c r="BG212" s="174">
        <f>IF(O212="zákl. přenesená",K212,0)</f>
        <v>0</v>
      </c>
      <c r="BH212" s="174">
        <f>IF(O212="sníž. přenesená",K212,0)</f>
        <v>0</v>
      </c>
      <c r="BI212" s="174">
        <f>IF(O212="nulová",K212,0)</f>
        <v>0</v>
      </c>
      <c r="BJ212" s="17" t="s">
        <v>86</v>
      </c>
      <c r="BK212" s="174">
        <f>ROUND(P212*H212,2)</f>
        <v>0</v>
      </c>
      <c r="BL212" s="17" t="s">
        <v>142</v>
      </c>
      <c r="BM212" s="173" t="s">
        <v>643</v>
      </c>
    </row>
    <row r="213" spans="1:65" s="2" customFormat="1" ht="19.5">
      <c r="A213" s="31"/>
      <c r="B213" s="32"/>
      <c r="C213" s="31"/>
      <c r="D213" s="175" t="s">
        <v>144</v>
      </c>
      <c r="E213" s="31"/>
      <c r="F213" s="176" t="s">
        <v>605</v>
      </c>
      <c r="G213" s="31"/>
      <c r="H213" s="31"/>
      <c r="I213" s="95"/>
      <c r="J213" s="95"/>
      <c r="K213" s="31"/>
      <c r="L213" s="31"/>
      <c r="M213" s="32"/>
      <c r="N213" s="177"/>
      <c r="O213" s="178"/>
      <c r="P213" s="56"/>
      <c r="Q213" s="56"/>
      <c r="R213" s="56"/>
      <c r="S213" s="56"/>
      <c r="T213" s="56"/>
      <c r="U213" s="56"/>
      <c r="V213" s="56"/>
      <c r="W213" s="56"/>
      <c r="X213" s="57"/>
      <c r="Y213" s="31"/>
      <c r="Z213" s="31"/>
      <c r="AA213" s="31"/>
      <c r="AB213" s="31"/>
      <c r="AC213" s="31"/>
      <c r="AD213" s="31"/>
      <c r="AE213" s="31"/>
      <c r="AT213" s="17" t="s">
        <v>144</v>
      </c>
      <c r="AU213" s="17" t="s">
        <v>88</v>
      </c>
    </row>
    <row r="214" spans="1:65" s="12" customFormat="1">
      <c r="B214" s="179"/>
      <c r="D214" s="175" t="s">
        <v>145</v>
      </c>
      <c r="E214" s="180" t="s">
        <v>1</v>
      </c>
      <c r="F214" s="181" t="s">
        <v>276</v>
      </c>
      <c r="H214" s="180" t="s">
        <v>1</v>
      </c>
      <c r="I214" s="182"/>
      <c r="J214" s="182"/>
      <c r="M214" s="179"/>
      <c r="N214" s="183"/>
      <c r="O214" s="184"/>
      <c r="P214" s="184"/>
      <c r="Q214" s="184"/>
      <c r="R214" s="184"/>
      <c r="S214" s="184"/>
      <c r="T214" s="184"/>
      <c r="U214" s="184"/>
      <c r="V214" s="184"/>
      <c r="W214" s="184"/>
      <c r="X214" s="185"/>
      <c r="AT214" s="180" t="s">
        <v>145</v>
      </c>
      <c r="AU214" s="180" t="s">
        <v>88</v>
      </c>
      <c r="AV214" s="12" t="s">
        <v>86</v>
      </c>
      <c r="AW214" s="12" t="s">
        <v>4</v>
      </c>
      <c r="AX214" s="12" t="s">
        <v>78</v>
      </c>
      <c r="AY214" s="180" t="s">
        <v>137</v>
      </c>
    </row>
    <row r="215" spans="1:65" s="13" customFormat="1">
      <c r="B215" s="186"/>
      <c r="D215" s="175" t="s">
        <v>145</v>
      </c>
      <c r="E215" s="187" t="s">
        <v>1</v>
      </c>
      <c r="F215" s="188" t="s">
        <v>168</v>
      </c>
      <c r="H215" s="189">
        <v>8</v>
      </c>
      <c r="I215" s="190"/>
      <c r="J215" s="190"/>
      <c r="M215" s="186"/>
      <c r="N215" s="191"/>
      <c r="O215" s="192"/>
      <c r="P215" s="192"/>
      <c r="Q215" s="192"/>
      <c r="R215" s="192"/>
      <c r="S215" s="192"/>
      <c r="T215" s="192"/>
      <c r="U215" s="192"/>
      <c r="V215" s="192"/>
      <c r="W215" s="192"/>
      <c r="X215" s="193"/>
      <c r="AT215" s="187" t="s">
        <v>145</v>
      </c>
      <c r="AU215" s="187" t="s">
        <v>88</v>
      </c>
      <c r="AV215" s="13" t="s">
        <v>88</v>
      </c>
      <c r="AW215" s="13" t="s">
        <v>4</v>
      </c>
      <c r="AX215" s="13" t="s">
        <v>78</v>
      </c>
      <c r="AY215" s="187" t="s">
        <v>137</v>
      </c>
    </row>
    <row r="216" spans="1:65" s="14" customFormat="1">
      <c r="B216" s="194"/>
      <c r="D216" s="175" t="s">
        <v>145</v>
      </c>
      <c r="E216" s="195" t="s">
        <v>1</v>
      </c>
      <c r="F216" s="196" t="s">
        <v>148</v>
      </c>
      <c r="H216" s="197">
        <v>8</v>
      </c>
      <c r="I216" s="198"/>
      <c r="J216" s="198"/>
      <c r="M216" s="194"/>
      <c r="N216" s="199"/>
      <c r="O216" s="200"/>
      <c r="P216" s="200"/>
      <c r="Q216" s="200"/>
      <c r="R216" s="200"/>
      <c r="S216" s="200"/>
      <c r="T216" s="200"/>
      <c r="U216" s="200"/>
      <c r="V216" s="200"/>
      <c r="W216" s="200"/>
      <c r="X216" s="201"/>
      <c r="AT216" s="195" t="s">
        <v>145</v>
      </c>
      <c r="AU216" s="195" t="s">
        <v>88</v>
      </c>
      <c r="AV216" s="14" t="s">
        <v>142</v>
      </c>
      <c r="AW216" s="14" t="s">
        <v>4</v>
      </c>
      <c r="AX216" s="14" t="s">
        <v>86</v>
      </c>
      <c r="AY216" s="195" t="s">
        <v>137</v>
      </c>
    </row>
    <row r="217" spans="1:65" s="2" customFormat="1" ht="16.5" customHeight="1">
      <c r="A217" s="31"/>
      <c r="B217" s="159"/>
      <c r="C217" s="160" t="s">
        <v>8</v>
      </c>
      <c r="D217" s="160" t="s">
        <v>138</v>
      </c>
      <c r="E217" s="161" t="s">
        <v>644</v>
      </c>
      <c r="F217" s="162" t="s">
        <v>608</v>
      </c>
      <c r="G217" s="163" t="s">
        <v>162</v>
      </c>
      <c r="H217" s="164">
        <v>60</v>
      </c>
      <c r="I217" s="165"/>
      <c r="J217" s="165"/>
      <c r="K217" s="166">
        <f>ROUND(P217*H217,2)</f>
        <v>0</v>
      </c>
      <c r="L217" s="167"/>
      <c r="M217" s="32"/>
      <c r="N217" s="168" t="s">
        <v>1</v>
      </c>
      <c r="O217" s="169" t="s">
        <v>41</v>
      </c>
      <c r="P217" s="170">
        <f>I217+J217</f>
        <v>0</v>
      </c>
      <c r="Q217" s="170">
        <f>ROUND(I217*H217,2)</f>
        <v>0</v>
      </c>
      <c r="R217" s="170">
        <f>ROUND(J217*H217,2)</f>
        <v>0</v>
      </c>
      <c r="S217" s="56"/>
      <c r="T217" s="171">
        <f>S217*H217</f>
        <v>0</v>
      </c>
      <c r="U217" s="171">
        <v>0</v>
      </c>
      <c r="V217" s="171">
        <f>U217*H217</f>
        <v>0</v>
      </c>
      <c r="W217" s="171">
        <v>0</v>
      </c>
      <c r="X217" s="172">
        <f>W217*H217</f>
        <v>0</v>
      </c>
      <c r="Y217" s="31"/>
      <c r="Z217" s="31"/>
      <c r="AA217" s="31"/>
      <c r="AB217" s="31"/>
      <c r="AC217" s="31"/>
      <c r="AD217" s="31"/>
      <c r="AE217" s="31"/>
      <c r="AR217" s="173" t="s">
        <v>142</v>
      </c>
      <c r="AT217" s="173" t="s">
        <v>138</v>
      </c>
      <c r="AU217" s="173" t="s">
        <v>88</v>
      </c>
      <c r="AY217" s="17" t="s">
        <v>137</v>
      </c>
      <c r="BE217" s="174">
        <f>IF(O217="základní",K217,0)</f>
        <v>0</v>
      </c>
      <c r="BF217" s="174">
        <f>IF(O217="snížená",K217,0)</f>
        <v>0</v>
      </c>
      <c r="BG217" s="174">
        <f>IF(O217="zákl. přenesená",K217,0)</f>
        <v>0</v>
      </c>
      <c r="BH217" s="174">
        <f>IF(O217="sníž. přenesená",K217,0)</f>
        <v>0</v>
      </c>
      <c r="BI217" s="174">
        <f>IF(O217="nulová",K217,0)</f>
        <v>0</v>
      </c>
      <c r="BJ217" s="17" t="s">
        <v>86</v>
      </c>
      <c r="BK217" s="174">
        <f>ROUND(P217*H217,2)</f>
        <v>0</v>
      </c>
      <c r="BL217" s="17" t="s">
        <v>142</v>
      </c>
      <c r="BM217" s="173" t="s">
        <v>645</v>
      </c>
    </row>
    <row r="218" spans="1:65" s="2" customFormat="1">
      <c r="A218" s="31"/>
      <c r="B218" s="32"/>
      <c r="C218" s="31"/>
      <c r="D218" s="175" t="s">
        <v>144</v>
      </c>
      <c r="E218" s="31"/>
      <c r="F218" s="176" t="s">
        <v>608</v>
      </c>
      <c r="G218" s="31"/>
      <c r="H218" s="31"/>
      <c r="I218" s="95"/>
      <c r="J218" s="95"/>
      <c r="K218" s="31"/>
      <c r="L218" s="31"/>
      <c r="M218" s="32"/>
      <c r="N218" s="177"/>
      <c r="O218" s="178"/>
      <c r="P218" s="56"/>
      <c r="Q218" s="56"/>
      <c r="R218" s="56"/>
      <c r="S218" s="56"/>
      <c r="T218" s="56"/>
      <c r="U218" s="56"/>
      <c r="V218" s="56"/>
      <c r="W218" s="56"/>
      <c r="X218" s="57"/>
      <c r="Y218" s="31"/>
      <c r="Z218" s="31"/>
      <c r="AA218" s="31"/>
      <c r="AB218" s="31"/>
      <c r="AC218" s="31"/>
      <c r="AD218" s="31"/>
      <c r="AE218" s="31"/>
      <c r="AT218" s="17" t="s">
        <v>144</v>
      </c>
      <c r="AU218" s="17" t="s">
        <v>88</v>
      </c>
    </row>
    <row r="219" spans="1:65" s="12" customFormat="1" ht="22.5">
      <c r="B219" s="179"/>
      <c r="D219" s="175" t="s">
        <v>145</v>
      </c>
      <c r="E219" s="180" t="s">
        <v>1</v>
      </c>
      <c r="F219" s="181" t="s">
        <v>610</v>
      </c>
      <c r="H219" s="180" t="s">
        <v>1</v>
      </c>
      <c r="I219" s="182"/>
      <c r="J219" s="182"/>
      <c r="M219" s="179"/>
      <c r="N219" s="183"/>
      <c r="O219" s="184"/>
      <c r="P219" s="184"/>
      <c r="Q219" s="184"/>
      <c r="R219" s="184"/>
      <c r="S219" s="184"/>
      <c r="T219" s="184"/>
      <c r="U219" s="184"/>
      <c r="V219" s="184"/>
      <c r="W219" s="184"/>
      <c r="X219" s="185"/>
      <c r="AT219" s="180" t="s">
        <v>145</v>
      </c>
      <c r="AU219" s="180" t="s">
        <v>88</v>
      </c>
      <c r="AV219" s="12" t="s">
        <v>86</v>
      </c>
      <c r="AW219" s="12" t="s">
        <v>4</v>
      </c>
      <c r="AX219" s="12" t="s">
        <v>78</v>
      </c>
      <c r="AY219" s="180" t="s">
        <v>137</v>
      </c>
    </row>
    <row r="220" spans="1:65" s="13" customFormat="1">
      <c r="B220" s="186"/>
      <c r="D220" s="175" t="s">
        <v>145</v>
      </c>
      <c r="E220" s="187" t="s">
        <v>1</v>
      </c>
      <c r="F220" s="188" t="s">
        <v>238</v>
      </c>
      <c r="H220" s="189">
        <v>60</v>
      </c>
      <c r="I220" s="190"/>
      <c r="J220" s="190"/>
      <c r="M220" s="186"/>
      <c r="N220" s="191"/>
      <c r="O220" s="192"/>
      <c r="P220" s="192"/>
      <c r="Q220" s="192"/>
      <c r="R220" s="192"/>
      <c r="S220" s="192"/>
      <c r="T220" s="192"/>
      <c r="U220" s="192"/>
      <c r="V220" s="192"/>
      <c r="W220" s="192"/>
      <c r="X220" s="193"/>
      <c r="AT220" s="187" t="s">
        <v>145</v>
      </c>
      <c r="AU220" s="187" t="s">
        <v>88</v>
      </c>
      <c r="AV220" s="13" t="s">
        <v>88</v>
      </c>
      <c r="AW220" s="13" t="s">
        <v>4</v>
      </c>
      <c r="AX220" s="13" t="s">
        <v>78</v>
      </c>
      <c r="AY220" s="187" t="s">
        <v>137</v>
      </c>
    </row>
    <row r="221" spans="1:65" s="14" customFormat="1">
      <c r="B221" s="194"/>
      <c r="D221" s="175" t="s">
        <v>145</v>
      </c>
      <c r="E221" s="195" t="s">
        <v>1</v>
      </c>
      <c r="F221" s="196" t="s">
        <v>148</v>
      </c>
      <c r="H221" s="197">
        <v>60</v>
      </c>
      <c r="I221" s="198"/>
      <c r="J221" s="198"/>
      <c r="M221" s="194"/>
      <c r="N221" s="199"/>
      <c r="O221" s="200"/>
      <c r="P221" s="200"/>
      <c r="Q221" s="200"/>
      <c r="R221" s="200"/>
      <c r="S221" s="200"/>
      <c r="T221" s="200"/>
      <c r="U221" s="200"/>
      <c r="V221" s="200"/>
      <c r="W221" s="200"/>
      <c r="X221" s="201"/>
      <c r="AT221" s="195" t="s">
        <v>145</v>
      </c>
      <c r="AU221" s="195" t="s">
        <v>88</v>
      </c>
      <c r="AV221" s="14" t="s">
        <v>142</v>
      </c>
      <c r="AW221" s="14" t="s">
        <v>4</v>
      </c>
      <c r="AX221" s="14" t="s">
        <v>86</v>
      </c>
      <c r="AY221" s="195" t="s">
        <v>137</v>
      </c>
    </row>
    <row r="222" spans="1:65" s="2" customFormat="1" ht="16.5" customHeight="1">
      <c r="A222" s="31"/>
      <c r="B222" s="159"/>
      <c r="C222" s="160" t="s">
        <v>163</v>
      </c>
      <c r="D222" s="160" t="s">
        <v>138</v>
      </c>
      <c r="E222" s="161" t="s">
        <v>646</v>
      </c>
      <c r="F222" s="162" t="s">
        <v>612</v>
      </c>
      <c r="G222" s="163" t="s">
        <v>162</v>
      </c>
      <c r="H222" s="164">
        <v>273</v>
      </c>
      <c r="I222" s="165"/>
      <c r="J222" s="165"/>
      <c r="K222" s="166">
        <f>ROUND(P222*H222,2)</f>
        <v>0</v>
      </c>
      <c r="L222" s="167"/>
      <c r="M222" s="32"/>
      <c r="N222" s="168" t="s">
        <v>1</v>
      </c>
      <c r="O222" s="169" t="s">
        <v>41</v>
      </c>
      <c r="P222" s="170">
        <f>I222+J222</f>
        <v>0</v>
      </c>
      <c r="Q222" s="170">
        <f>ROUND(I222*H222,2)</f>
        <v>0</v>
      </c>
      <c r="R222" s="170">
        <f>ROUND(J222*H222,2)</f>
        <v>0</v>
      </c>
      <c r="S222" s="56"/>
      <c r="T222" s="171">
        <f>S222*H222</f>
        <v>0</v>
      </c>
      <c r="U222" s="171">
        <v>0</v>
      </c>
      <c r="V222" s="171">
        <f>U222*H222</f>
        <v>0</v>
      </c>
      <c r="W222" s="171">
        <v>0</v>
      </c>
      <c r="X222" s="172">
        <f>W222*H222</f>
        <v>0</v>
      </c>
      <c r="Y222" s="31"/>
      <c r="Z222" s="31"/>
      <c r="AA222" s="31"/>
      <c r="AB222" s="31"/>
      <c r="AC222" s="31"/>
      <c r="AD222" s="31"/>
      <c r="AE222" s="31"/>
      <c r="AR222" s="173" t="s">
        <v>142</v>
      </c>
      <c r="AT222" s="173" t="s">
        <v>138</v>
      </c>
      <c r="AU222" s="173" t="s">
        <v>88</v>
      </c>
      <c r="AY222" s="17" t="s">
        <v>137</v>
      </c>
      <c r="BE222" s="174">
        <f>IF(O222="základní",K222,0)</f>
        <v>0</v>
      </c>
      <c r="BF222" s="174">
        <f>IF(O222="snížená",K222,0)</f>
        <v>0</v>
      </c>
      <c r="BG222" s="174">
        <f>IF(O222="zákl. přenesená",K222,0)</f>
        <v>0</v>
      </c>
      <c r="BH222" s="174">
        <f>IF(O222="sníž. přenesená",K222,0)</f>
        <v>0</v>
      </c>
      <c r="BI222" s="174">
        <f>IF(O222="nulová",K222,0)</f>
        <v>0</v>
      </c>
      <c r="BJ222" s="17" t="s">
        <v>86</v>
      </c>
      <c r="BK222" s="174">
        <f>ROUND(P222*H222,2)</f>
        <v>0</v>
      </c>
      <c r="BL222" s="17" t="s">
        <v>142</v>
      </c>
      <c r="BM222" s="173" t="s">
        <v>647</v>
      </c>
    </row>
    <row r="223" spans="1:65" s="2" customFormat="1">
      <c r="A223" s="31"/>
      <c r="B223" s="32"/>
      <c r="C223" s="31"/>
      <c r="D223" s="175" t="s">
        <v>144</v>
      </c>
      <c r="E223" s="31"/>
      <c r="F223" s="176" t="s">
        <v>612</v>
      </c>
      <c r="G223" s="31"/>
      <c r="H223" s="31"/>
      <c r="I223" s="95"/>
      <c r="J223" s="95"/>
      <c r="K223" s="31"/>
      <c r="L223" s="31"/>
      <c r="M223" s="32"/>
      <c r="N223" s="177"/>
      <c r="O223" s="178"/>
      <c r="P223" s="56"/>
      <c r="Q223" s="56"/>
      <c r="R223" s="56"/>
      <c r="S223" s="56"/>
      <c r="T223" s="56"/>
      <c r="U223" s="56"/>
      <c r="V223" s="56"/>
      <c r="W223" s="56"/>
      <c r="X223" s="57"/>
      <c r="Y223" s="31"/>
      <c r="Z223" s="31"/>
      <c r="AA223" s="31"/>
      <c r="AB223" s="31"/>
      <c r="AC223" s="31"/>
      <c r="AD223" s="31"/>
      <c r="AE223" s="31"/>
      <c r="AT223" s="17" t="s">
        <v>144</v>
      </c>
      <c r="AU223" s="17" t="s">
        <v>88</v>
      </c>
    </row>
    <row r="224" spans="1:65" s="12" customFormat="1" ht="22.5">
      <c r="B224" s="179"/>
      <c r="D224" s="175" t="s">
        <v>145</v>
      </c>
      <c r="E224" s="180" t="s">
        <v>1</v>
      </c>
      <c r="F224" s="181" t="s">
        <v>610</v>
      </c>
      <c r="H224" s="180" t="s">
        <v>1</v>
      </c>
      <c r="I224" s="182"/>
      <c r="J224" s="182"/>
      <c r="M224" s="179"/>
      <c r="N224" s="183"/>
      <c r="O224" s="184"/>
      <c r="P224" s="184"/>
      <c r="Q224" s="184"/>
      <c r="R224" s="184"/>
      <c r="S224" s="184"/>
      <c r="T224" s="184"/>
      <c r="U224" s="184"/>
      <c r="V224" s="184"/>
      <c r="W224" s="184"/>
      <c r="X224" s="185"/>
      <c r="AT224" s="180" t="s">
        <v>145</v>
      </c>
      <c r="AU224" s="180" t="s">
        <v>88</v>
      </c>
      <c r="AV224" s="12" t="s">
        <v>86</v>
      </c>
      <c r="AW224" s="12" t="s">
        <v>4</v>
      </c>
      <c r="AX224" s="12" t="s">
        <v>78</v>
      </c>
      <c r="AY224" s="180" t="s">
        <v>137</v>
      </c>
    </row>
    <row r="225" spans="1:65" s="13" customFormat="1">
      <c r="B225" s="186"/>
      <c r="D225" s="175" t="s">
        <v>145</v>
      </c>
      <c r="E225" s="187" t="s">
        <v>1</v>
      </c>
      <c r="F225" s="188" t="s">
        <v>614</v>
      </c>
      <c r="H225" s="189">
        <v>273</v>
      </c>
      <c r="I225" s="190"/>
      <c r="J225" s="190"/>
      <c r="M225" s="186"/>
      <c r="N225" s="191"/>
      <c r="O225" s="192"/>
      <c r="P225" s="192"/>
      <c r="Q225" s="192"/>
      <c r="R225" s="192"/>
      <c r="S225" s="192"/>
      <c r="T225" s="192"/>
      <c r="U225" s="192"/>
      <c r="V225" s="192"/>
      <c r="W225" s="192"/>
      <c r="X225" s="193"/>
      <c r="AT225" s="187" t="s">
        <v>145</v>
      </c>
      <c r="AU225" s="187" t="s">
        <v>88</v>
      </c>
      <c r="AV225" s="13" t="s">
        <v>88</v>
      </c>
      <c r="AW225" s="13" t="s">
        <v>4</v>
      </c>
      <c r="AX225" s="13" t="s">
        <v>78</v>
      </c>
      <c r="AY225" s="187" t="s">
        <v>137</v>
      </c>
    </row>
    <row r="226" spans="1:65" s="14" customFormat="1">
      <c r="B226" s="194"/>
      <c r="D226" s="175" t="s">
        <v>145</v>
      </c>
      <c r="E226" s="195" t="s">
        <v>1</v>
      </c>
      <c r="F226" s="196" t="s">
        <v>148</v>
      </c>
      <c r="H226" s="197">
        <v>273</v>
      </c>
      <c r="I226" s="198"/>
      <c r="J226" s="198"/>
      <c r="M226" s="194"/>
      <c r="N226" s="199"/>
      <c r="O226" s="200"/>
      <c r="P226" s="200"/>
      <c r="Q226" s="200"/>
      <c r="R226" s="200"/>
      <c r="S226" s="200"/>
      <c r="T226" s="200"/>
      <c r="U226" s="200"/>
      <c r="V226" s="200"/>
      <c r="W226" s="200"/>
      <c r="X226" s="201"/>
      <c r="AT226" s="195" t="s">
        <v>145</v>
      </c>
      <c r="AU226" s="195" t="s">
        <v>88</v>
      </c>
      <c r="AV226" s="14" t="s">
        <v>142</v>
      </c>
      <c r="AW226" s="14" t="s">
        <v>4</v>
      </c>
      <c r="AX226" s="14" t="s">
        <v>86</v>
      </c>
      <c r="AY226" s="195" t="s">
        <v>137</v>
      </c>
    </row>
    <row r="227" spans="1:65" s="2" customFormat="1" ht="16.5" customHeight="1">
      <c r="A227" s="31"/>
      <c r="B227" s="159"/>
      <c r="C227" s="160" t="s">
        <v>235</v>
      </c>
      <c r="D227" s="160" t="s">
        <v>138</v>
      </c>
      <c r="E227" s="161" t="s">
        <v>648</v>
      </c>
      <c r="F227" s="162" t="s">
        <v>347</v>
      </c>
      <c r="G227" s="163" t="s">
        <v>162</v>
      </c>
      <c r="H227" s="164">
        <v>42</v>
      </c>
      <c r="I227" s="165"/>
      <c r="J227" s="165"/>
      <c r="K227" s="166">
        <f>ROUND(P227*H227,2)</f>
        <v>0</v>
      </c>
      <c r="L227" s="167"/>
      <c r="M227" s="32"/>
      <c r="N227" s="168" t="s">
        <v>1</v>
      </c>
      <c r="O227" s="169" t="s">
        <v>41</v>
      </c>
      <c r="P227" s="170">
        <f>I227+J227</f>
        <v>0</v>
      </c>
      <c r="Q227" s="170">
        <f>ROUND(I227*H227,2)</f>
        <v>0</v>
      </c>
      <c r="R227" s="170">
        <f>ROUND(J227*H227,2)</f>
        <v>0</v>
      </c>
      <c r="S227" s="56"/>
      <c r="T227" s="171">
        <f>S227*H227</f>
        <v>0</v>
      </c>
      <c r="U227" s="171">
        <v>0</v>
      </c>
      <c r="V227" s="171">
        <f>U227*H227</f>
        <v>0</v>
      </c>
      <c r="W227" s="171">
        <v>0</v>
      </c>
      <c r="X227" s="172">
        <f>W227*H227</f>
        <v>0</v>
      </c>
      <c r="Y227" s="31"/>
      <c r="Z227" s="31"/>
      <c r="AA227" s="31"/>
      <c r="AB227" s="31"/>
      <c r="AC227" s="31"/>
      <c r="AD227" s="31"/>
      <c r="AE227" s="31"/>
      <c r="AR227" s="173" t="s">
        <v>142</v>
      </c>
      <c r="AT227" s="173" t="s">
        <v>138</v>
      </c>
      <c r="AU227" s="173" t="s">
        <v>88</v>
      </c>
      <c r="AY227" s="17" t="s">
        <v>137</v>
      </c>
      <c r="BE227" s="174">
        <f>IF(O227="základní",K227,0)</f>
        <v>0</v>
      </c>
      <c r="BF227" s="174">
        <f>IF(O227="snížená",K227,0)</f>
        <v>0</v>
      </c>
      <c r="BG227" s="174">
        <f>IF(O227="zákl. přenesená",K227,0)</f>
        <v>0</v>
      </c>
      <c r="BH227" s="174">
        <f>IF(O227="sníž. přenesená",K227,0)</f>
        <v>0</v>
      </c>
      <c r="BI227" s="174">
        <f>IF(O227="nulová",K227,0)</f>
        <v>0</v>
      </c>
      <c r="BJ227" s="17" t="s">
        <v>86</v>
      </c>
      <c r="BK227" s="174">
        <f>ROUND(P227*H227,2)</f>
        <v>0</v>
      </c>
      <c r="BL227" s="17" t="s">
        <v>142</v>
      </c>
      <c r="BM227" s="173" t="s">
        <v>649</v>
      </c>
    </row>
    <row r="228" spans="1:65" s="2" customFormat="1">
      <c r="A228" s="31"/>
      <c r="B228" s="32"/>
      <c r="C228" s="31"/>
      <c r="D228" s="175" t="s">
        <v>144</v>
      </c>
      <c r="E228" s="31"/>
      <c r="F228" s="176" t="s">
        <v>347</v>
      </c>
      <c r="G228" s="31"/>
      <c r="H228" s="31"/>
      <c r="I228" s="95"/>
      <c r="J228" s="95"/>
      <c r="K228" s="31"/>
      <c r="L228" s="31"/>
      <c r="M228" s="32"/>
      <c r="N228" s="177"/>
      <c r="O228" s="178"/>
      <c r="P228" s="56"/>
      <c r="Q228" s="56"/>
      <c r="R228" s="56"/>
      <c r="S228" s="56"/>
      <c r="T228" s="56"/>
      <c r="U228" s="56"/>
      <c r="V228" s="56"/>
      <c r="W228" s="56"/>
      <c r="X228" s="57"/>
      <c r="Y228" s="31"/>
      <c r="Z228" s="31"/>
      <c r="AA228" s="31"/>
      <c r="AB228" s="31"/>
      <c r="AC228" s="31"/>
      <c r="AD228" s="31"/>
      <c r="AE228" s="31"/>
      <c r="AT228" s="17" t="s">
        <v>144</v>
      </c>
      <c r="AU228" s="17" t="s">
        <v>88</v>
      </c>
    </row>
    <row r="229" spans="1:65" s="12" customFormat="1" ht="22.5">
      <c r="B229" s="179"/>
      <c r="D229" s="175" t="s">
        <v>145</v>
      </c>
      <c r="E229" s="180" t="s">
        <v>1</v>
      </c>
      <c r="F229" s="181" t="s">
        <v>617</v>
      </c>
      <c r="H229" s="180" t="s">
        <v>1</v>
      </c>
      <c r="I229" s="182"/>
      <c r="J229" s="182"/>
      <c r="M229" s="179"/>
      <c r="N229" s="183"/>
      <c r="O229" s="184"/>
      <c r="P229" s="184"/>
      <c r="Q229" s="184"/>
      <c r="R229" s="184"/>
      <c r="S229" s="184"/>
      <c r="T229" s="184"/>
      <c r="U229" s="184"/>
      <c r="V229" s="184"/>
      <c r="W229" s="184"/>
      <c r="X229" s="185"/>
      <c r="AT229" s="180" t="s">
        <v>145</v>
      </c>
      <c r="AU229" s="180" t="s">
        <v>88</v>
      </c>
      <c r="AV229" s="12" t="s">
        <v>86</v>
      </c>
      <c r="AW229" s="12" t="s">
        <v>4</v>
      </c>
      <c r="AX229" s="12" t="s">
        <v>78</v>
      </c>
      <c r="AY229" s="180" t="s">
        <v>137</v>
      </c>
    </row>
    <row r="230" spans="1:65" s="13" customFormat="1">
      <c r="B230" s="186"/>
      <c r="D230" s="175" t="s">
        <v>145</v>
      </c>
      <c r="E230" s="187" t="s">
        <v>1</v>
      </c>
      <c r="F230" s="188" t="s">
        <v>206</v>
      </c>
      <c r="H230" s="189">
        <v>42</v>
      </c>
      <c r="I230" s="190"/>
      <c r="J230" s="190"/>
      <c r="M230" s="186"/>
      <c r="N230" s="191"/>
      <c r="O230" s="192"/>
      <c r="P230" s="192"/>
      <c r="Q230" s="192"/>
      <c r="R230" s="192"/>
      <c r="S230" s="192"/>
      <c r="T230" s="192"/>
      <c r="U230" s="192"/>
      <c r="V230" s="192"/>
      <c r="W230" s="192"/>
      <c r="X230" s="193"/>
      <c r="AT230" s="187" t="s">
        <v>145</v>
      </c>
      <c r="AU230" s="187" t="s">
        <v>88</v>
      </c>
      <c r="AV230" s="13" t="s">
        <v>88</v>
      </c>
      <c r="AW230" s="13" t="s">
        <v>4</v>
      </c>
      <c r="AX230" s="13" t="s">
        <v>78</v>
      </c>
      <c r="AY230" s="187" t="s">
        <v>137</v>
      </c>
    </row>
    <row r="231" spans="1:65" s="14" customFormat="1">
      <c r="B231" s="194"/>
      <c r="D231" s="175" t="s">
        <v>145</v>
      </c>
      <c r="E231" s="195" t="s">
        <v>1</v>
      </c>
      <c r="F231" s="196" t="s">
        <v>148</v>
      </c>
      <c r="H231" s="197">
        <v>42</v>
      </c>
      <c r="I231" s="198"/>
      <c r="J231" s="198"/>
      <c r="M231" s="194"/>
      <c r="N231" s="199"/>
      <c r="O231" s="200"/>
      <c r="P231" s="200"/>
      <c r="Q231" s="200"/>
      <c r="R231" s="200"/>
      <c r="S231" s="200"/>
      <c r="T231" s="200"/>
      <c r="U231" s="200"/>
      <c r="V231" s="200"/>
      <c r="W231" s="200"/>
      <c r="X231" s="201"/>
      <c r="AT231" s="195" t="s">
        <v>145</v>
      </c>
      <c r="AU231" s="195" t="s">
        <v>88</v>
      </c>
      <c r="AV231" s="14" t="s">
        <v>142</v>
      </c>
      <c r="AW231" s="14" t="s">
        <v>4</v>
      </c>
      <c r="AX231" s="14" t="s">
        <v>86</v>
      </c>
      <c r="AY231" s="195" t="s">
        <v>137</v>
      </c>
    </row>
    <row r="232" spans="1:65" s="2" customFormat="1" ht="16.5" customHeight="1">
      <c r="A232" s="31"/>
      <c r="B232" s="159"/>
      <c r="C232" s="160" t="s">
        <v>167</v>
      </c>
      <c r="D232" s="160" t="s">
        <v>138</v>
      </c>
      <c r="E232" s="161" t="s">
        <v>650</v>
      </c>
      <c r="F232" s="162" t="s">
        <v>588</v>
      </c>
      <c r="G232" s="163" t="s">
        <v>162</v>
      </c>
      <c r="H232" s="164">
        <v>120</v>
      </c>
      <c r="I232" s="165"/>
      <c r="J232" s="165"/>
      <c r="K232" s="166">
        <f>ROUND(P232*H232,2)</f>
        <v>0</v>
      </c>
      <c r="L232" s="167"/>
      <c r="M232" s="32"/>
      <c r="N232" s="168" t="s">
        <v>1</v>
      </c>
      <c r="O232" s="169" t="s">
        <v>41</v>
      </c>
      <c r="P232" s="170">
        <f>I232+J232</f>
        <v>0</v>
      </c>
      <c r="Q232" s="170">
        <f>ROUND(I232*H232,2)</f>
        <v>0</v>
      </c>
      <c r="R232" s="170">
        <f>ROUND(J232*H232,2)</f>
        <v>0</v>
      </c>
      <c r="S232" s="56"/>
      <c r="T232" s="171">
        <f>S232*H232</f>
        <v>0</v>
      </c>
      <c r="U232" s="171">
        <v>0</v>
      </c>
      <c r="V232" s="171">
        <f>U232*H232</f>
        <v>0</v>
      </c>
      <c r="W232" s="171">
        <v>0</v>
      </c>
      <c r="X232" s="172">
        <f>W232*H232</f>
        <v>0</v>
      </c>
      <c r="Y232" s="31"/>
      <c r="Z232" s="31"/>
      <c r="AA232" s="31"/>
      <c r="AB232" s="31"/>
      <c r="AC232" s="31"/>
      <c r="AD232" s="31"/>
      <c r="AE232" s="31"/>
      <c r="AR232" s="173" t="s">
        <v>142</v>
      </c>
      <c r="AT232" s="173" t="s">
        <v>138</v>
      </c>
      <c r="AU232" s="173" t="s">
        <v>88</v>
      </c>
      <c r="AY232" s="17" t="s">
        <v>137</v>
      </c>
      <c r="BE232" s="174">
        <f>IF(O232="základní",K232,0)</f>
        <v>0</v>
      </c>
      <c r="BF232" s="174">
        <f>IF(O232="snížená",K232,0)</f>
        <v>0</v>
      </c>
      <c r="BG232" s="174">
        <f>IF(O232="zákl. přenesená",K232,0)</f>
        <v>0</v>
      </c>
      <c r="BH232" s="174">
        <f>IF(O232="sníž. přenesená",K232,0)</f>
        <v>0</v>
      </c>
      <c r="BI232" s="174">
        <f>IF(O232="nulová",K232,0)</f>
        <v>0</v>
      </c>
      <c r="BJ232" s="17" t="s">
        <v>86</v>
      </c>
      <c r="BK232" s="174">
        <f>ROUND(P232*H232,2)</f>
        <v>0</v>
      </c>
      <c r="BL232" s="17" t="s">
        <v>142</v>
      </c>
      <c r="BM232" s="173" t="s">
        <v>651</v>
      </c>
    </row>
    <row r="233" spans="1:65" s="2" customFormat="1">
      <c r="A233" s="31"/>
      <c r="B233" s="32"/>
      <c r="C233" s="31"/>
      <c r="D233" s="175" t="s">
        <v>144</v>
      </c>
      <c r="E233" s="31"/>
      <c r="F233" s="176" t="s">
        <v>588</v>
      </c>
      <c r="G233" s="31"/>
      <c r="H233" s="31"/>
      <c r="I233" s="95"/>
      <c r="J233" s="95"/>
      <c r="K233" s="31"/>
      <c r="L233" s="31"/>
      <c r="M233" s="32"/>
      <c r="N233" s="177"/>
      <c r="O233" s="178"/>
      <c r="P233" s="56"/>
      <c r="Q233" s="56"/>
      <c r="R233" s="56"/>
      <c r="S233" s="56"/>
      <c r="T233" s="56"/>
      <c r="U233" s="56"/>
      <c r="V233" s="56"/>
      <c r="W233" s="56"/>
      <c r="X233" s="57"/>
      <c r="Y233" s="31"/>
      <c r="Z233" s="31"/>
      <c r="AA233" s="31"/>
      <c r="AB233" s="31"/>
      <c r="AC233" s="31"/>
      <c r="AD233" s="31"/>
      <c r="AE233" s="31"/>
      <c r="AT233" s="17" t="s">
        <v>144</v>
      </c>
      <c r="AU233" s="17" t="s">
        <v>88</v>
      </c>
    </row>
    <row r="234" spans="1:65" s="12" customFormat="1">
      <c r="B234" s="179"/>
      <c r="D234" s="175" t="s">
        <v>145</v>
      </c>
      <c r="E234" s="180" t="s">
        <v>1</v>
      </c>
      <c r="F234" s="181" t="s">
        <v>276</v>
      </c>
      <c r="H234" s="180" t="s">
        <v>1</v>
      </c>
      <c r="I234" s="182"/>
      <c r="J234" s="182"/>
      <c r="M234" s="179"/>
      <c r="N234" s="183"/>
      <c r="O234" s="184"/>
      <c r="P234" s="184"/>
      <c r="Q234" s="184"/>
      <c r="R234" s="184"/>
      <c r="S234" s="184"/>
      <c r="T234" s="184"/>
      <c r="U234" s="184"/>
      <c r="V234" s="184"/>
      <c r="W234" s="184"/>
      <c r="X234" s="185"/>
      <c r="AT234" s="180" t="s">
        <v>145</v>
      </c>
      <c r="AU234" s="180" t="s">
        <v>88</v>
      </c>
      <c r="AV234" s="12" t="s">
        <v>86</v>
      </c>
      <c r="AW234" s="12" t="s">
        <v>4</v>
      </c>
      <c r="AX234" s="12" t="s">
        <v>78</v>
      </c>
      <c r="AY234" s="180" t="s">
        <v>137</v>
      </c>
    </row>
    <row r="235" spans="1:65" s="13" customFormat="1">
      <c r="B235" s="186"/>
      <c r="D235" s="175" t="s">
        <v>145</v>
      </c>
      <c r="E235" s="187" t="s">
        <v>1</v>
      </c>
      <c r="F235" s="188" t="s">
        <v>590</v>
      </c>
      <c r="H235" s="189">
        <v>120</v>
      </c>
      <c r="I235" s="190"/>
      <c r="J235" s="190"/>
      <c r="M235" s="186"/>
      <c r="N235" s="191"/>
      <c r="O235" s="192"/>
      <c r="P235" s="192"/>
      <c r="Q235" s="192"/>
      <c r="R235" s="192"/>
      <c r="S235" s="192"/>
      <c r="T235" s="192"/>
      <c r="U235" s="192"/>
      <c r="V235" s="192"/>
      <c r="W235" s="192"/>
      <c r="X235" s="193"/>
      <c r="AT235" s="187" t="s">
        <v>145</v>
      </c>
      <c r="AU235" s="187" t="s">
        <v>88</v>
      </c>
      <c r="AV235" s="13" t="s">
        <v>88</v>
      </c>
      <c r="AW235" s="13" t="s">
        <v>4</v>
      </c>
      <c r="AX235" s="13" t="s">
        <v>78</v>
      </c>
      <c r="AY235" s="187" t="s">
        <v>137</v>
      </c>
    </row>
    <row r="236" spans="1:65" s="14" customFormat="1">
      <c r="B236" s="194"/>
      <c r="D236" s="175" t="s">
        <v>145</v>
      </c>
      <c r="E236" s="195" t="s">
        <v>1</v>
      </c>
      <c r="F236" s="196" t="s">
        <v>148</v>
      </c>
      <c r="H236" s="197">
        <v>120</v>
      </c>
      <c r="I236" s="198"/>
      <c r="J236" s="198"/>
      <c r="M236" s="194"/>
      <c r="N236" s="199"/>
      <c r="O236" s="200"/>
      <c r="P236" s="200"/>
      <c r="Q236" s="200"/>
      <c r="R236" s="200"/>
      <c r="S236" s="200"/>
      <c r="T236" s="200"/>
      <c r="U236" s="200"/>
      <c r="V236" s="200"/>
      <c r="W236" s="200"/>
      <c r="X236" s="201"/>
      <c r="AT236" s="195" t="s">
        <v>145</v>
      </c>
      <c r="AU236" s="195" t="s">
        <v>88</v>
      </c>
      <c r="AV236" s="14" t="s">
        <v>142</v>
      </c>
      <c r="AW236" s="14" t="s">
        <v>4</v>
      </c>
      <c r="AX236" s="14" t="s">
        <v>86</v>
      </c>
      <c r="AY236" s="195" t="s">
        <v>137</v>
      </c>
    </row>
    <row r="237" spans="1:65" s="2" customFormat="1" ht="16.5" customHeight="1">
      <c r="A237" s="31"/>
      <c r="B237" s="159"/>
      <c r="C237" s="160" t="s">
        <v>243</v>
      </c>
      <c r="D237" s="160" t="s">
        <v>138</v>
      </c>
      <c r="E237" s="161" t="s">
        <v>652</v>
      </c>
      <c r="F237" s="162" t="s">
        <v>592</v>
      </c>
      <c r="G237" s="163" t="s">
        <v>162</v>
      </c>
      <c r="H237" s="164">
        <v>12</v>
      </c>
      <c r="I237" s="165"/>
      <c r="J237" s="165"/>
      <c r="K237" s="166">
        <f>ROUND(P237*H237,2)</f>
        <v>0</v>
      </c>
      <c r="L237" s="167"/>
      <c r="M237" s="32"/>
      <c r="N237" s="168" t="s">
        <v>1</v>
      </c>
      <c r="O237" s="169" t="s">
        <v>41</v>
      </c>
      <c r="P237" s="170">
        <f>I237+J237</f>
        <v>0</v>
      </c>
      <c r="Q237" s="170">
        <f>ROUND(I237*H237,2)</f>
        <v>0</v>
      </c>
      <c r="R237" s="170">
        <f>ROUND(J237*H237,2)</f>
        <v>0</v>
      </c>
      <c r="S237" s="56"/>
      <c r="T237" s="171">
        <f>S237*H237</f>
        <v>0</v>
      </c>
      <c r="U237" s="171">
        <v>0</v>
      </c>
      <c r="V237" s="171">
        <f>U237*H237</f>
        <v>0</v>
      </c>
      <c r="W237" s="171">
        <v>0</v>
      </c>
      <c r="X237" s="172">
        <f>W237*H237</f>
        <v>0</v>
      </c>
      <c r="Y237" s="31"/>
      <c r="Z237" s="31"/>
      <c r="AA237" s="31"/>
      <c r="AB237" s="31"/>
      <c r="AC237" s="31"/>
      <c r="AD237" s="31"/>
      <c r="AE237" s="31"/>
      <c r="AR237" s="173" t="s">
        <v>142</v>
      </c>
      <c r="AT237" s="173" t="s">
        <v>138</v>
      </c>
      <c r="AU237" s="173" t="s">
        <v>88</v>
      </c>
      <c r="AY237" s="17" t="s">
        <v>137</v>
      </c>
      <c r="BE237" s="174">
        <f>IF(O237="základní",K237,0)</f>
        <v>0</v>
      </c>
      <c r="BF237" s="174">
        <f>IF(O237="snížená",K237,0)</f>
        <v>0</v>
      </c>
      <c r="BG237" s="174">
        <f>IF(O237="zákl. přenesená",K237,0)</f>
        <v>0</v>
      </c>
      <c r="BH237" s="174">
        <f>IF(O237="sníž. přenesená",K237,0)</f>
        <v>0</v>
      </c>
      <c r="BI237" s="174">
        <f>IF(O237="nulová",K237,0)</f>
        <v>0</v>
      </c>
      <c r="BJ237" s="17" t="s">
        <v>86</v>
      </c>
      <c r="BK237" s="174">
        <f>ROUND(P237*H237,2)</f>
        <v>0</v>
      </c>
      <c r="BL237" s="17" t="s">
        <v>142</v>
      </c>
      <c r="BM237" s="173" t="s">
        <v>653</v>
      </c>
    </row>
    <row r="238" spans="1:65" s="2" customFormat="1">
      <c r="A238" s="31"/>
      <c r="B238" s="32"/>
      <c r="C238" s="31"/>
      <c r="D238" s="175" t="s">
        <v>144</v>
      </c>
      <c r="E238" s="31"/>
      <c r="F238" s="176" t="s">
        <v>592</v>
      </c>
      <c r="G238" s="31"/>
      <c r="H238" s="31"/>
      <c r="I238" s="95"/>
      <c r="J238" s="95"/>
      <c r="K238" s="31"/>
      <c r="L238" s="31"/>
      <c r="M238" s="32"/>
      <c r="N238" s="177"/>
      <c r="O238" s="178"/>
      <c r="P238" s="56"/>
      <c r="Q238" s="56"/>
      <c r="R238" s="56"/>
      <c r="S238" s="56"/>
      <c r="T238" s="56"/>
      <c r="U238" s="56"/>
      <c r="V238" s="56"/>
      <c r="W238" s="56"/>
      <c r="X238" s="57"/>
      <c r="Y238" s="31"/>
      <c r="Z238" s="31"/>
      <c r="AA238" s="31"/>
      <c r="AB238" s="31"/>
      <c r="AC238" s="31"/>
      <c r="AD238" s="31"/>
      <c r="AE238" s="31"/>
      <c r="AT238" s="17" t="s">
        <v>144</v>
      </c>
      <c r="AU238" s="17" t="s">
        <v>88</v>
      </c>
    </row>
    <row r="239" spans="1:65" s="2" customFormat="1" ht="24" customHeight="1">
      <c r="A239" s="31"/>
      <c r="B239" s="159"/>
      <c r="C239" s="160" t="s">
        <v>172</v>
      </c>
      <c r="D239" s="160" t="s">
        <v>138</v>
      </c>
      <c r="E239" s="161" t="s">
        <v>654</v>
      </c>
      <c r="F239" s="162" t="s">
        <v>619</v>
      </c>
      <c r="G239" s="163" t="s">
        <v>141</v>
      </c>
      <c r="H239" s="164">
        <v>1</v>
      </c>
      <c r="I239" s="165"/>
      <c r="J239" s="165"/>
      <c r="K239" s="166">
        <f>ROUND(P239*H239,2)</f>
        <v>0</v>
      </c>
      <c r="L239" s="167"/>
      <c r="M239" s="32"/>
      <c r="N239" s="168" t="s">
        <v>1</v>
      </c>
      <c r="O239" s="169" t="s">
        <v>41</v>
      </c>
      <c r="P239" s="170">
        <f>I239+J239</f>
        <v>0</v>
      </c>
      <c r="Q239" s="170">
        <f>ROUND(I239*H239,2)</f>
        <v>0</v>
      </c>
      <c r="R239" s="170">
        <f>ROUND(J239*H239,2)</f>
        <v>0</v>
      </c>
      <c r="S239" s="56"/>
      <c r="T239" s="171">
        <f>S239*H239</f>
        <v>0</v>
      </c>
      <c r="U239" s="171">
        <v>0</v>
      </c>
      <c r="V239" s="171">
        <f>U239*H239</f>
        <v>0</v>
      </c>
      <c r="W239" s="171">
        <v>0</v>
      </c>
      <c r="X239" s="172">
        <f>W239*H239</f>
        <v>0</v>
      </c>
      <c r="Y239" s="31"/>
      <c r="Z239" s="31"/>
      <c r="AA239" s="31"/>
      <c r="AB239" s="31"/>
      <c r="AC239" s="31"/>
      <c r="AD239" s="31"/>
      <c r="AE239" s="31"/>
      <c r="AR239" s="173" t="s">
        <v>142</v>
      </c>
      <c r="AT239" s="173" t="s">
        <v>138</v>
      </c>
      <c r="AU239" s="173" t="s">
        <v>88</v>
      </c>
      <c r="AY239" s="17" t="s">
        <v>137</v>
      </c>
      <c r="BE239" s="174">
        <f>IF(O239="základní",K239,0)</f>
        <v>0</v>
      </c>
      <c r="BF239" s="174">
        <f>IF(O239="snížená",K239,0)</f>
        <v>0</v>
      </c>
      <c r="BG239" s="174">
        <f>IF(O239="zákl. přenesená",K239,0)</f>
        <v>0</v>
      </c>
      <c r="BH239" s="174">
        <f>IF(O239="sníž. přenesená",K239,0)</f>
        <v>0</v>
      </c>
      <c r="BI239" s="174">
        <f>IF(O239="nulová",K239,0)</f>
        <v>0</v>
      </c>
      <c r="BJ239" s="17" t="s">
        <v>86</v>
      </c>
      <c r="BK239" s="174">
        <f>ROUND(P239*H239,2)</f>
        <v>0</v>
      </c>
      <c r="BL239" s="17" t="s">
        <v>142</v>
      </c>
      <c r="BM239" s="173" t="s">
        <v>655</v>
      </c>
    </row>
    <row r="240" spans="1:65" s="2" customFormat="1" ht="19.5">
      <c r="A240" s="31"/>
      <c r="B240" s="32"/>
      <c r="C240" s="31"/>
      <c r="D240" s="175" t="s">
        <v>144</v>
      </c>
      <c r="E240" s="31"/>
      <c r="F240" s="176" t="s">
        <v>619</v>
      </c>
      <c r="G240" s="31"/>
      <c r="H240" s="31"/>
      <c r="I240" s="95"/>
      <c r="J240" s="95"/>
      <c r="K240" s="31"/>
      <c r="L240" s="31"/>
      <c r="M240" s="32"/>
      <c r="N240" s="177"/>
      <c r="O240" s="178"/>
      <c r="P240" s="56"/>
      <c r="Q240" s="56"/>
      <c r="R240" s="56"/>
      <c r="S240" s="56"/>
      <c r="T240" s="56"/>
      <c r="U240" s="56"/>
      <c r="V240" s="56"/>
      <c r="W240" s="56"/>
      <c r="X240" s="57"/>
      <c r="Y240" s="31"/>
      <c r="Z240" s="31"/>
      <c r="AA240" s="31"/>
      <c r="AB240" s="31"/>
      <c r="AC240" s="31"/>
      <c r="AD240" s="31"/>
      <c r="AE240" s="31"/>
      <c r="AT240" s="17" t="s">
        <v>144</v>
      </c>
      <c r="AU240" s="17" t="s">
        <v>88</v>
      </c>
    </row>
    <row r="241" spans="1:65" s="12" customFormat="1" ht="22.5">
      <c r="B241" s="179"/>
      <c r="D241" s="175" t="s">
        <v>145</v>
      </c>
      <c r="E241" s="180" t="s">
        <v>1</v>
      </c>
      <c r="F241" s="181" t="s">
        <v>610</v>
      </c>
      <c r="H241" s="180" t="s">
        <v>1</v>
      </c>
      <c r="I241" s="182"/>
      <c r="J241" s="182"/>
      <c r="M241" s="179"/>
      <c r="N241" s="183"/>
      <c r="O241" s="184"/>
      <c r="P241" s="184"/>
      <c r="Q241" s="184"/>
      <c r="R241" s="184"/>
      <c r="S241" s="184"/>
      <c r="T241" s="184"/>
      <c r="U241" s="184"/>
      <c r="V241" s="184"/>
      <c r="W241" s="184"/>
      <c r="X241" s="185"/>
      <c r="AT241" s="180" t="s">
        <v>145</v>
      </c>
      <c r="AU241" s="180" t="s">
        <v>88</v>
      </c>
      <c r="AV241" s="12" t="s">
        <v>86</v>
      </c>
      <c r="AW241" s="12" t="s">
        <v>4</v>
      </c>
      <c r="AX241" s="12" t="s">
        <v>78</v>
      </c>
      <c r="AY241" s="180" t="s">
        <v>137</v>
      </c>
    </row>
    <row r="242" spans="1:65" s="13" customFormat="1">
      <c r="B242" s="186"/>
      <c r="D242" s="175" t="s">
        <v>145</v>
      </c>
      <c r="E242" s="187" t="s">
        <v>1</v>
      </c>
      <c r="F242" s="188" t="s">
        <v>86</v>
      </c>
      <c r="H242" s="189">
        <v>1</v>
      </c>
      <c r="I242" s="190"/>
      <c r="J242" s="190"/>
      <c r="M242" s="186"/>
      <c r="N242" s="191"/>
      <c r="O242" s="192"/>
      <c r="P242" s="192"/>
      <c r="Q242" s="192"/>
      <c r="R242" s="192"/>
      <c r="S242" s="192"/>
      <c r="T242" s="192"/>
      <c r="U242" s="192"/>
      <c r="V242" s="192"/>
      <c r="W242" s="192"/>
      <c r="X242" s="193"/>
      <c r="AT242" s="187" t="s">
        <v>145</v>
      </c>
      <c r="AU242" s="187" t="s">
        <v>88</v>
      </c>
      <c r="AV242" s="13" t="s">
        <v>88</v>
      </c>
      <c r="AW242" s="13" t="s">
        <v>4</v>
      </c>
      <c r="AX242" s="13" t="s">
        <v>78</v>
      </c>
      <c r="AY242" s="187" t="s">
        <v>137</v>
      </c>
    </row>
    <row r="243" spans="1:65" s="14" customFormat="1">
      <c r="B243" s="194"/>
      <c r="D243" s="175" t="s">
        <v>145</v>
      </c>
      <c r="E243" s="195" t="s">
        <v>1</v>
      </c>
      <c r="F243" s="196" t="s">
        <v>148</v>
      </c>
      <c r="H243" s="197">
        <v>1</v>
      </c>
      <c r="I243" s="198"/>
      <c r="J243" s="198"/>
      <c r="M243" s="194"/>
      <c r="N243" s="199"/>
      <c r="O243" s="200"/>
      <c r="P243" s="200"/>
      <c r="Q243" s="200"/>
      <c r="R243" s="200"/>
      <c r="S243" s="200"/>
      <c r="T243" s="200"/>
      <c r="U243" s="200"/>
      <c r="V243" s="200"/>
      <c r="W243" s="200"/>
      <c r="X243" s="201"/>
      <c r="AT243" s="195" t="s">
        <v>145</v>
      </c>
      <c r="AU243" s="195" t="s">
        <v>88</v>
      </c>
      <c r="AV243" s="14" t="s">
        <v>142</v>
      </c>
      <c r="AW243" s="14" t="s">
        <v>4</v>
      </c>
      <c r="AX243" s="14" t="s">
        <v>86</v>
      </c>
      <c r="AY243" s="195" t="s">
        <v>137</v>
      </c>
    </row>
    <row r="244" spans="1:65" s="2" customFormat="1" ht="60" customHeight="1">
      <c r="A244" s="31"/>
      <c r="B244" s="159"/>
      <c r="C244" s="160" t="s">
        <v>250</v>
      </c>
      <c r="D244" s="160" t="s">
        <v>138</v>
      </c>
      <c r="E244" s="161" t="s">
        <v>656</v>
      </c>
      <c r="F244" s="162" t="s">
        <v>622</v>
      </c>
      <c r="G244" s="163" t="s">
        <v>162</v>
      </c>
      <c r="H244" s="164">
        <v>115</v>
      </c>
      <c r="I244" s="165"/>
      <c r="J244" s="165"/>
      <c r="K244" s="166">
        <f>ROUND(P244*H244,2)</f>
        <v>0</v>
      </c>
      <c r="L244" s="167"/>
      <c r="M244" s="32"/>
      <c r="N244" s="168" t="s">
        <v>1</v>
      </c>
      <c r="O244" s="169" t="s">
        <v>41</v>
      </c>
      <c r="P244" s="170">
        <f>I244+J244</f>
        <v>0</v>
      </c>
      <c r="Q244" s="170">
        <f>ROUND(I244*H244,2)</f>
        <v>0</v>
      </c>
      <c r="R244" s="170">
        <f>ROUND(J244*H244,2)</f>
        <v>0</v>
      </c>
      <c r="S244" s="56"/>
      <c r="T244" s="171">
        <f>S244*H244</f>
        <v>0</v>
      </c>
      <c r="U244" s="171">
        <v>0</v>
      </c>
      <c r="V244" s="171">
        <f>U244*H244</f>
        <v>0</v>
      </c>
      <c r="W244" s="171">
        <v>0</v>
      </c>
      <c r="X244" s="172">
        <f>W244*H244</f>
        <v>0</v>
      </c>
      <c r="Y244" s="31"/>
      <c r="Z244" s="31"/>
      <c r="AA244" s="31"/>
      <c r="AB244" s="31"/>
      <c r="AC244" s="31"/>
      <c r="AD244" s="31"/>
      <c r="AE244" s="31"/>
      <c r="AR244" s="173" t="s">
        <v>142</v>
      </c>
      <c r="AT244" s="173" t="s">
        <v>138</v>
      </c>
      <c r="AU244" s="173" t="s">
        <v>88</v>
      </c>
      <c r="AY244" s="17" t="s">
        <v>137</v>
      </c>
      <c r="BE244" s="174">
        <f>IF(O244="základní",K244,0)</f>
        <v>0</v>
      </c>
      <c r="BF244" s="174">
        <f>IF(O244="snížená",K244,0)</f>
        <v>0</v>
      </c>
      <c r="BG244" s="174">
        <f>IF(O244="zákl. přenesená",K244,0)</f>
        <v>0</v>
      </c>
      <c r="BH244" s="174">
        <f>IF(O244="sníž. přenesená",K244,0)</f>
        <v>0</v>
      </c>
      <c r="BI244" s="174">
        <f>IF(O244="nulová",K244,0)</f>
        <v>0</v>
      </c>
      <c r="BJ244" s="17" t="s">
        <v>86</v>
      </c>
      <c r="BK244" s="174">
        <f>ROUND(P244*H244,2)</f>
        <v>0</v>
      </c>
      <c r="BL244" s="17" t="s">
        <v>142</v>
      </c>
      <c r="BM244" s="173" t="s">
        <v>657</v>
      </c>
    </row>
    <row r="245" spans="1:65" s="2" customFormat="1" ht="39">
      <c r="A245" s="31"/>
      <c r="B245" s="32"/>
      <c r="C245" s="31"/>
      <c r="D245" s="175" t="s">
        <v>144</v>
      </c>
      <c r="E245" s="31"/>
      <c r="F245" s="176" t="s">
        <v>622</v>
      </c>
      <c r="G245" s="31"/>
      <c r="H245" s="31"/>
      <c r="I245" s="95"/>
      <c r="J245" s="95"/>
      <c r="K245" s="31"/>
      <c r="L245" s="31"/>
      <c r="M245" s="32"/>
      <c r="N245" s="177"/>
      <c r="O245" s="178"/>
      <c r="P245" s="56"/>
      <c r="Q245" s="56"/>
      <c r="R245" s="56"/>
      <c r="S245" s="56"/>
      <c r="T245" s="56"/>
      <c r="U245" s="56"/>
      <c r="V245" s="56"/>
      <c r="W245" s="56"/>
      <c r="X245" s="57"/>
      <c r="Y245" s="31"/>
      <c r="Z245" s="31"/>
      <c r="AA245" s="31"/>
      <c r="AB245" s="31"/>
      <c r="AC245" s="31"/>
      <c r="AD245" s="31"/>
      <c r="AE245" s="31"/>
      <c r="AT245" s="17" t="s">
        <v>144</v>
      </c>
      <c r="AU245" s="17" t="s">
        <v>88</v>
      </c>
    </row>
    <row r="246" spans="1:65" s="12" customFormat="1">
      <c r="B246" s="179"/>
      <c r="D246" s="175" t="s">
        <v>145</v>
      </c>
      <c r="E246" s="180" t="s">
        <v>1</v>
      </c>
      <c r="F246" s="181" t="s">
        <v>276</v>
      </c>
      <c r="H246" s="180" t="s">
        <v>1</v>
      </c>
      <c r="I246" s="182"/>
      <c r="J246" s="182"/>
      <c r="M246" s="179"/>
      <c r="N246" s="183"/>
      <c r="O246" s="184"/>
      <c r="P246" s="184"/>
      <c r="Q246" s="184"/>
      <c r="R246" s="184"/>
      <c r="S246" s="184"/>
      <c r="T246" s="184"/>
      <c r="U246" s="184"/>
      <c r="V246" s="184"/>
      <c r="W246" s="184"/>
      <c r="X246" s="185"/>
      <c r="AT246" s="180" t="s">
        <v>145</v>
      </c>
      <c r="AU246" s="180" t="s">
        <v>88</v>
      </c>
      <c r="AV246" s="12" t="s">
        <v>86</v>
      </c>
      <c r="AW246" s="12" t="s">
        <v>4</v>
      </c>
      <c r="AX246" s="12" t="s">
        <v>78</v>
      </c>
      <c r="AY246" s="180" t="s">
        <v>137</v>
      </c>
    </row>
    <row r="247" spans="1:65" s="13" customFormat="1">
      <c r="B247" s="186"/>
      <c r="D247" s="175" t="s">
        <v>145</v>
      </c>
      <c r="E247" s="187" t="s">
        <v>1</v>
      </c>
      <c r="F247" s="188" t="s">
        <v>624</v>
      </c>
      <c r="H247" s="189">
        <v>115</v>
      </c>
      <c r="I247" s="190"/>
      <c r="J247" s="190"/>
      <c r="M247" s="186"/>
      <c r="N247" s="191"/>
      <c r="O247" s="192"/>
      <c r="P247" s="192"/>
      <c r="Q247" s="192"/>
      <c r="R247" s="192"/>
      <c r="S247" s="192"/>
      <c r="T247" s="192"/>
      <c r="U247" s="192"/>
      <c r="V247" s="192"/>
      <c r="W247" s="192"/>
      <c r="X247" s="193"/>
      <c r="AT247" s="187" t="s">
        <v>145</v>
      </c>
      <c r="AU247" s="187" t="s">
        <v>88</v>
      </c>
      <c r="AV247" s="13" t="s">
        <v>88</v>
      </c>
      <c r="AW247" s="13" t="s">
        <v>4</v>
      </c>
      <c r="AX247" s="13" t="s">
        <v>78</v>
      </c>
      <c r="AY247" s="187" t="s">
        <v>137</v>
      </c>
    </row>
    <row r="248" spans="1:65" s="14" customFormat="1">
      <c r="B248" s="194"/>
      <c r="D248" s="175" t="s">
        <v>145</v>
      </c>
      <c r="E248" s="195" t="s">
        <v>1</v>
      </c>
      <c r="F248" s="196" t="s">
        <v>148</v>
      </c>
      <c r="H248" s="197">
        <v>115</v>
      </c>
      <c r="I248" s="198"/>
      <c r="J248" s="198"/>
      <c r="M248" s="194"/>
      <c r="N248" s="199"/>
      <c r="O248" s="200"/>
      <c r="P248" s="200"/>
      <c r="Q248" s="200"/>
      <c r="R248" s="200"/>
      <c r="S248" s="200"/>
      <c r="T248" s="200"/>
      <c r="U248" s="200"/>
      <c r="V248" s="200"/>
      <c r="W248" s="200"/>
      <c r="X248" s="201"/>
      <c r="AT248" s="195" t="s">
        <v>145</v>
      </c>
      <c r="AU248" s="195" t="s">
        <v>88</v>
      </c>
      <c r="AV248" s="14" t="s">
        <v>142</v>
      </c>
      <c r="AW248" s="14" t="s">
        <v>4</v>
      </c>
      <c r="AX248" s="14" t="s">
        <v>86</v>
      </c>
      <c r="AY248" s="195" t="s">
        <v>137</v>
      </c>
    </row>
    <row r="249" spans="1:65" s="2" customFormat="1" ht="16.5" customHeight="1">
      <c r="A249" s="31"/>
      <c r="B249" s="159"/>
      <c r="C249" s="160" t="s">
        <v>176</v>
      </c>
      <c r="D249" s="160" t="s">
        <v>138</v>
      </c>
      <c r="E249" s="161" t="s">
        <v>658</v>
      </c>
      <c r="F249" s="162" t="s">
        <v>626</v>
      </c>
      <c r="G249" s="163" t="s">
        <v>141</v>
      </c>
      <c r="H249" s="164">
        <v>1</v>
      </c>
      <c r="I249" s="165"/>
      <c r="J249" s="165"/>
      <c r="K249" s="166">
        <f>ROUND(P249*H249,2)</f>
        <v>0</v>
      </c>
      <c r="L249" s="167"/>
      <c r="M249" s="32"/>
      <c r="N249" s="168" t="s">
        <v>1</v>
      </c>
      <c r="O249" s="169" t="s">
        <v>41</v>
      </c>
      <c r="P249" s="170">
        <f>I249+J249</f>
        <v>0</v>
      </c>
      <c r="Q249" s="170">
        <f>ROUND(I249*H249,2)</f>
        <v>0</v>
      </c>
      <c r="R249" s="170">
        <f>ROUND(J249*H249,2)</f>
        <v>0</v>
      </c>
      <c r="S249" s="56"/>
      <c r="T249" s="171">
        <f>S249*H249</f>
        <v>0</v>
      </c>
      <c r="U249" s="171">
        <v>0</v>
      </c>
      <c r="V249" s="171">
        <f>U249*H249</f>
        <v>0</v>
      </c>
      <c r="W249" s="171">
        <v>0</v>
      </c>
      <c r="X249" s="172">
        <f>W249*H249</f>
        <v>0</v>
      </c>
      <c r="Y249" s="31"/>
      <c r="Z249" s="31"/>
      <c r="AA249" s="31"/>
      <c r="AB249" s="31"/>
      <c r="AC249" s="31"/>
      <c r="AD249" s="31"/>
      <c r="AE249" s="31"/>
      <c r="AR249" s="173" t="s">
        <v>142</v>
      </c>
      <c r="AT249" s="173" t="s">
        <v>138</v>
      </c>
      <c r="AU249" s="173" t="s">
        <v>88</v>
      </c>
      <c r="AY249" s="17" t="s">
        <v>137</v>
      </c>
      <c r="BE249" s="174">
        <f>IF(O249="základní",K249,0)</f>
        <v>0</v>
      </c>
      <c r="BF249" s="174">
        <f>IF(O249="snížená",K249,0)</f>
        <v>0</v>
      </c>
      <c r="BG249" s="174">
        <f>IF(O249="zákl. přenesená",K249,0)</f>
        <v>0</v>
      </c>
      <c r="BH249" s="174">
        <f>IF(O249="sníž. přenesená",K249,0)</f>
        <v>0</v>
      </c>
      <c r="BI249" s="174">
        <f>IF(O249="nulová",K249,0)</f>
        <v>0</v>
      </c>
      <c r="BJ249" s="17" t="s">
        <v>86</v>
      </c>
      <c r="BK249" s="174">
        <f>ROUND(P249*H249,2)</f>
        <v>0</v>
      </c>
      <c r="BL249" s="17" t="s">
        <v>142</v>
      </c>
      <c r="BM249" s="173" t="s">
        <v>659</v>
      </c>
    </row>
    <row r="250" spans="1:65" s="2" customFormat="1">
      <c r="A250" s="31"/>
      <c r="B250" s="32"/>
      <c r="C250" s="31"/>
      <c r="D250" s="175" t="s">
        <v>144</v>
      </c>
      <c r="E250" s="31"/>
      <c r="F250" s="176" t="s">
        <v>626</v>
      </c>
      <c r="G250" s="31"/>
      <c r="H250" s="31"/>
      <c r="I250" s="95"/>
      <c r="J250" s="95"/>
      <c r="K250" s="31"/>
      <c r="L250" s="31"/>
      <c r="M250" s="32"/>
      <c r="N250" s="177"/>
      <c r="O250" s="178"/>
      <c r="P250" s="56"/>
      <c r="Q250" s="56"/>
      <c r="R250" s="56"/>
      <c r="S250" s="56"/>
      <c r="T250" s="56"/>
      <c r="U250" s="56"/>
      <c r="V250" s="56"/>
      <c r="W250" s="56"/>
      <c r="X250" s="57"/>
      <c r="Y250" s="31"/>
      <c r="Z250" s="31"/>
      <c r="AA250" s="31"/>
      <c r="AB250" s="31"/>
      <c r="AC250" s="31"/>
      <c r="AD250" s="31"/>
      <c r="AE250" s="31"/>
      <c r="AT250" s="17" t="s">
        <v>144</v>
      </c>
      <c r="AU250" s="17" t="s">
        <v>88</v>
      </c>
    </row>
    <row r="251" spans="1:65" s="12" customFormat="1">
      <c r="B251" s="179"/>
      <c r="D251" s="175" t="s">
        <v>145</v>
      </c>
      <c r="E251" s="180" t="s">
        <v>1</v>
      </c>
      <c r="F251" s="181" t="s">
        <v>276</v>
      </c>
      <c r="H251" s="180" t="s">
        <v>1</v>
      </c>
      <c r="I251" s="182"/>
      <c r="J251" s="182"/>
      <c r="M251" s="179"/>
      <c r="N251" s="183"/>
      <c r="O251" s="184"/>
      <c r="P251" s="184"/>
      <c r="Q251" s="184"/>
      <c r="R251" s="184"/>
      <c r="S251" s="184"/>
      <c r="T251" s="184"/>
      <c r="U251" s="184"/>
      <c r="V251" s="184"/>
      <c r="W251" s="184"/>
      <c r="X251" s="185"/>
      <c r="AT251" s="180" t="s">
        <v>145</v>
      </c>
      <c r="AU251" s="180" t="s">
        <v>88</v>
      </c>
      <c r="AV251" s="12" t="s">
        <v>86</v>
      </c>
      <c r="AW251" s="12" t="s">
        <v>4</v>
      </c>
      <c r="AX251" s="12" t="s">
        <v>78</v>
      </c>
      <c r="AY251" s="180" t="s">
        <v>137</v>
      </c>
    </row>
    <row r="252" spans="1:65" s="13" customFormat="1">
      <c r="B252" s="186"/>
      <c r="D252" s="175" t="s">
        <v>145</v>
      </c>
      <c r="E252" s="187" t="s">
        <v>1</v>
      </c>
      <c r="F252" s="188" t="s">
        <v>86</v>
      </c>
      <c r="H252" s="189">
        <v>1</v>
      </c>
      <c r="I252" s="190"/>
      <c r="J252" s="190"/>
      <c r="M252" s="186"/>
      <c r="N252" s="191"/>
      <c r="O252" s="192"/>
      <c r="P252" s="192"/>
      <c r="Q252" s="192"/>
      <c r="R252" s="192"/>
      <c r="S252" s="192"/>
      <c r="T252" s="192"/>
      <c r="U252" s="192"/>
      <c r="V252" s="192"/>
      <c r="W252" s="192"/>
      <c r="X252" s="193"/>
      <c r="AT252" s="187" t="s">
        <v>145</v>
      </c>
      <c r="AU252" s="187" t="s">
        <v>88</v>
      </c>
      <c r="AV252" s="13" t="s">
        <v>88</v>
      </c>
      <c r="AW252" s="13" t="s">
        <v>4</v>
      </c>
      <c r="AX252" s="13" t="s">
        <v>78</v>
      </c>
      <c r="AY252" s="187" t="s">
        <v>137</v>
      </c>
    </row>
    <row r="253" spans="1:65" s="14" customFormat="1">
      <c r="B253" s="194"/>
      <c r="D253" s="175" t="s">
        <v>145</v>
      </c>
      <c r="E253" s="195" t="s">
        <v>1</v>
      </c>
      <c r="F253" s="196" t="s">
        <v>148</v>
      </c>
      <c r="H253" s="197">
        <v>1</v>
      </c>
      <c r="I253" s="198"/>
      <c r="J253" s="198"/>
      <c r="M253" s="194"/>
      <c r="N253" s="199"/>
      <c r="O253" s="200"/>
      <c r="P253" s="200"/>
      <c r="Q253" s="200"/>
      <c r="R253" s="200"/>
      <c r="S253" s="200"/>
      <c r="T253" s="200"/>
      <c r="U253" s="200"/>
      <c r="V253" s="200"/>
      <c r="W253" s="200"/>
      <c r="X253" s="201"/>
      <c r="AT253" s="195" t="s">
        <v>145</v>
      </c>
      <c r="AU253" s="195" t="s">
        <v>88</v>
      </c>
      <c r="AV253" s="14" t="s">
        <v>142</v>
      </c>
      <c r="AW253" s="14" t="s">
        <v>4</v>
      </c>
      <c r="AX253" s="14" t="s">
        <v>86</v>
      </c>
      <c r="AY253" s="195" t="s">
        <v>137</v>
      </c>
    </row>
    <row r="254" spans="1:65" s="2" customFormat="1" ht="24" customHeight="1">
      <c r="A254" s="31"/>
      <c r="B254" s="159"/>
      <c r="C254" s="160" t="s">
        <v>258</v>
      </c>
      <c r="D254" s="160" t="s">
        <v>138</v>
      </c>
      <c r="E254" s="161" t="s">
        <v>660</v>
      </c>
      <c r="F254" s="162" t="s">
        <v>629</v>
      </c>
      <c r="G254" s="163" t="s">
        <v>162</v>
      </c>
      <c r="H254" s="164">
        <v>8</v>
      </c>
      <c r="I254" s="165"/>
      <c r="J254" s="165"/>
      <c r="K254" s="166">
        <f>ROUND(P254*H254,2)</f>
        <v>0</v>
      </c>
      <c r="L254" s="167"/>
      <c r="M254" s="32"/>
      <c r="N254" s="168" t="s">
        <v>1</v>
      </c>
      <c r="O254" s="169" t="s">
        <v>41</v>
      </c>
      <c r="P254" s="170">
        <f>I254+J254</f>
        <v>0</v>
      </c>
      <c r="Q254" s="170">
        <f>ROUND(I254*H254,2)</f>
        <v>0</v>
      </c>
      <c r="R254" s="170">
        <f>ROUND(J254*H254,2)</f>
        <v>0</v>
      </c>
      <c r="S254" s="56"/>
      <c r="T254" s="171">
        <f>S254*H254</f>
        <v>0</v>
      </c>
      <c r="U254" s="171">
        <v>0</v>
      </c>
      <c r="V254" s="171">
        <f>U254*H254</f>
        <v>0</v>
      </c>
      <c r="W254" s="171">
        <v>0</v>
      </c>
      <c r="X254" s="172">
        <f>W254*H254</f>
        <v>0</v>
      </c>
      <c r="Y254" s="31"/>
      <c r="Z254" s="31"/>
      <c r="AA254" s="31"/>
      <c r="AB254" s="31"/>
      <c r="AC254" s="31"/>
      <c r="AD254" s="31"/>
      <c r="AE254" s="31"/>
      <c r="AR254" s="173" t="s">
        <v>142</v>
      </c>
      <c r="AT254" s="173" t="s">
        <v>138</v>
      </c>
      <c r="AU254" s="173" t="s">
        <v>88</v>
      </c>
      <c r="AY254" s="17" t="s">
        <v>137</v>
      </c>
      <c r="BE254" s="174">
        <f>IF(O254="základní",K254,0)</f>
        <v>0</v>
      </c>
      <c r="BF254" s="174">
        <f>IF(O254="snížená",K254,0)</f>
        <v>0</v>
      </c>
      <c r="BG254" s="174">
        <f>IF(O254="zákl. přenesená",K254,0)</f>
        <v>0</v>
      </c>
      <c r="BH254" s="174">
        <f>IF(O254="sníž. přenesená",K254,0)</f>
        <v>0</v>
      </c>
      <c r="BI254" s="174">
        <f>IF(O254="nulová",K254,0)</f>
        <v>0</v>
      </c>
      <c r="BJ254" s="17" t="s">
        <v>86</v>
      </c>
      <c r="BK254" s="174">
        <f>ROUND(P254*H254,2)</f>
        <v>0</v>
      </c>
      <c r="BL254" s="17" t="s">
        <v>142</v>
      </c>
      <c r="BM254" s="173" t="s">
        <v>661</v>
      </c>
    </row>
    <row r="255" spans="1:65" s="2" customFormat="1" ht="19.5">
      <c r="A255" s="31"/>
      <c r="B255" s="32"/>
      <c r="C255" s="31"/>
      <c r="D255" s="175" t="s">
        <v>144</v>
      </c>
      <c r="E255" s="31"/>
      <c r="F255" s="176" t="s">
        <v>629</v>
      </c>
      <c r="G255" s="31"/>
      <c r="H255" s="31"/>
      <c r="I255" s="95"/>
      <c r="J255" s="95"/>
      <c r="K255" s="31"/>
      <c r="L255" s="31"/>
      <c r="M255" s="32"/>
      <c r="N255" s="177"/>
      <c r="O255" s="178"/>
      <c r="P255" s="56"/>
      <c r="Q255" s="56"/>
      <c r="R255" s="56"/>
      <c r="S255" s="56"/>
      <c r="T255" s="56"/>
      <c r="U255" s="56"/>
      <c r="V255" s="56"/>
      <c r="W255" s="56"/>
      <c r="X255" s="57"/>
      <c r="Y255" s="31"/>
      <c r="Z255" s="31"/>
      <c r="AA255" s="31"/>
      <c r="AB255" s="31"/>
      <c r="AC255" s="31"/>
      <c r="AD255" s="31"/>
      <c r="AE255" s="31"/>
      <c r="AT255" s="17" t="s">
        <v>144</v>
      </c>
      <c r="AU255" s="17" t="s">
        <v>88</v>
      </c>
    </row>
    <row r="256" spans="1:65" s="12" customFormat="1">
      <c r="B256" s="179"/>
      <c r="D256" s="175" t="s">
        <v>145</v>
      </c>
      <c r="E256" s="180" t="s">
        <v>1</v>
      </c>
      <c r="F256" s="181" t="s">
        <v>276</v>
      </c>
      <c r="H256" s="180" t="s">
        <v>1</v>
      </c>
      <c r="I256" s="182"/>
      <c r="J256" s="182"/>
      <c r="M256" s="179"/>
      <c r="N256" s="183"/>
      <c r="O256" s="184"/>
      <c r="P256" s="184"/>
      <c r="Q256" s="184"/>
      <c r="R256" s="184"/>
      <c r="S256" s="184"/>
      <c r="T256" s="184"/>
      <c r="U256" s="184"/>
      <c r="V256" s="184"/>
      <c r="W256" s="184"/>
      <c r="X256" s="185"/>
      <c r="AT256" s="180" t="s">
        <v>145</v>
      </c>
      <c r="AU256" s="180" t="s">
        <v>88</v>
      </c>
      <c r="AV256" s="12" t="s">
        <v>86</v>
      </c>
      <c r="AW256" s="12" t="s">
        <v>4</v>
      </c>
      <c r="AX256" s="12" t="s">
        <v>78</v>
      </c>
      <c r="AY256" s="180" t="s">
        <v>137</v>
      </c>
    </row>
    <row r="257" spans="1:65" s="13" customFormat="1">
      <c r="B257" s="186"/>
      <c r="D257" s="175" t="s">
        <v>145</v>
      </c>
      <c r="E257" s="187" t="s">
        <v>1</v>
      </c>
      <c r="F257" s="188" t="s">
        <v>168</v>
      </c>
      <c r="H257" s="189">
        <v>8</v>
      </c>
      <c r="I257" s="190"/>
      <c r="J257" s="190"/>
      <c r="M257" s="186"/>
      <c r="N257" s="191"/>
      <c r="O257" s="192"/>
      <c r="P257" s="192"/>
      <c r="Q257" s="192"/>
      <c r="R257" s="192"/>
      <c r="S257" s="192"/>
      <c r="T257" s="192"/>
      <c r="U257" s="192"/>
      <c r="V257" s="192"/>
      <c r="W257" s="192"/>
      <c r="X257" s="193"/>
      <c r="AT257" s="187" t="s">
        <v>145</v>
      </c>
      <c r="AU257" s="187" t="s">
        <v>88</v>
      </c>
      <c r="AV257" s="13" t="s">
        <v>88</v>
      </c>
      <c r="AW257" s="13" t="s">
        <v>4</v>
      </c>
      <c r="AX257" s="13" t="s">
        <v>78</v>
      </c>
      <c r="AY257" s="187" t="s">
        <v>137</v>
      </c>
    </row>
    <row r="258" spans="1:65" s="14" customFormat="1">
      <c r="B258" s="194"/>
      <c r="D258" s="175" t="s">
        <v>145</v>
      </c>
      <c r="E258" s="195" t="s">
        <v>1</v>
      </c>
      <c r="F258" s="196" t="s">
        <v>148</v>
      </c>
      <c r="H258" s="197">
        <v>8</v>
      </c>
      <c r="I258" s="198"/>
      <c r="J258" s="198"/>
      <c r="M258" s="194"/>
      <c r="N258" s="199"/>
      <c r="O258" s="200"/>
      <c r="P258" s="200"/>
      <c r="Q258" s="200"/>
      <c r="R258" s="200"/>
      <c r="S258" s="200"/>
      <c r="T258" s="200"/>
      <c r="U258" s="200"/>
      <c r="V258" s="200"/>
      <c r="W258" s="200"/>
      <c r="X258" s="201"/>
      <c r="AT258" s="195" t="s">
        <v>145</v>
      </c>
      <c r="AU258" s="195" t="s">
        <v>88</v>
      </c>
      <c r="AV258" s="14" t="s">
        <v>142</v>
      </c>
      <c r="AW258" s="14" t="s">
        <v>4</v>
      </c>
      <c r="AX258" s="14" t="s">
        <v>86</v>
      </c>
      <c r="AY258" s="195" t="s">
        <v>137</v>
      </c>
    </row>
    <row r="259" spans="1:65" s="2" customFormat="1" ht="24" customHeight="1">
      <c r="A259" s="31"/>
      <c r="B259" s="159"/>
      <c r="C259" s="160" t="s">
        <v>179</v>
      </c>
      <c r="D259" s="160" t="s">
        <v>138</v>
      </c>
      <c r="E259" s="161" t="s">
        <v>662</v>
      </c>
      <c r="F259" s="162" t="s">
        <v>632</v>
      </c>
      <c r="G259" s="163" t="s">
        <v>162</v>
      </c>
      <c r="H259" s="164">
        <v>16</v>
      </c>
      <c r="I259" s="165"/>
      <c r="J259" s="165"/>
      <c r="K259" s="166">
        <f>ROUND(P259*H259,2)</f>
        <v>0</v>
      </c>
      <c r="L259" s="167"/>
      <c r="M259" s="32"/>
      <c r="N259" s="168" t="s">
        <v>1</v>
      </c>
      <c r="O259" s="169" t="s">
        <v>41</v>
      </c>
      <c r="P259" s="170">
        <f>I259+J259</f>
        <v>0</v>
      </c>
      <c r="Q259" s="170">
        <f>ROUND(I259*H259,2)</f>
        <v>0</v>
      </c>
      <c r="R259" s="170">
        <f>ROUND(J259*H259,2)</f>
        <v>0</v>
      </c>
      <c r="S259" s="56"/>
      <c r="T259" s="171">
        <f>S259*H259</f>
        <v>0</v>
      </c>
      <c r="U259" s="171">
        <v>0</v>
      </c>
      <c r="V259" s="171">
        <f>U259*H259</f>
        <v>0</v>
      </c>
      <c r="W259" s="171">
        <v>0</v>
      </c>
      <c r="X259" s="172">
        <f>W259*H259</f>
        <v>0</v>
      </c>
      <c r="Y259" s="31"/>
      <c r="Z259" s="31"/>
      <c r="AA259" s="31"/>
      <c r="AB259" s="31"/>
      <c r="AC259" s="31"/>
      <c r="AD259" s="31"/>
      <c r="AE259" s="31"/>
      <c r="AR259" s="173" t="s">
        <v>142</v>
      </c>
      <c r="AT259" s="173" t="s">
        <v>138</v>
      </c>
      <c r="AU259" s="173" t="s">
        <v>88</v>
      </c>
      <c r="AY259" s="17" t="s">
        <v>137</v>
      </c>
      <c r="BE259" s="174">
        <f>IF(O259="základní",K259,0)</f>
        <v>0</v>
      </c>
      <c r="BF259" s="174">
        <f>IF(O259="snížená",K259,0)</f>
        <v>0</v>
      </c>
      <c r="BG259" s="174">
        <f>IF(O259="zákl. přenesená",K259,0)</f>
        <v>0</v>
      </c>
      <c r="BH259" s="174">
        <f>IF(O259="sníž. přenesená",K259,0)</f>
        <v>0</v>
      </c>
      <c r="BI259" s="174">
        <f>IF(O259="nulová",K259,0)</f>
        <v>0</v>
      </c>
      <c r="BJ259" s="17" t="s">
        <v>86</v>
      </c>
      <c r="BK259" s="174">
        <f>ROUND(P259*H259,2)</f>
        <v>0</v>
      </c>
      <c r="BL259" s="17" t="s">
        <v>142</v>
      </c>
      <c r="BM259" s="173" t="s">
        <v>663</v>
      </c>
    </row>
    <row r="260" spans="1:65" s="2" customFormat="1" ht="19.5">
      <c r="A260" s="31"/>
      <c r="B260" s="32"/>
      <c r="C260" s="31"/>
      <c r="D260" s="175" t="s">
        <v>144</v>
      </c>
      <c r="E260" s="31"/>
      <c r="F260" s="176" t="s">
        <v>632</v>
      </c>
      <c r="G260" s="31"/>
      <c r="H260" s="31"/>
      <c r="I260" s="95"/>
      <c r="J260" s="95"/>
      <c r="K260" s="31"/>
      <c r="L260" s="31"/>
      <c r="M260" s="32"/>
      <c r="N260" s="206"/>
      <c r="O260" s="207"/>
      <c r="P260" s="208"/>
      <c r="Q260" s="208"/>
      <c r="R260" s="208"/>
      <c r="S260" s="208"/>
      <c r="T260" s="208"/>
      <c r="U260" s="208"/>
      <c r="V260" s="208"/>
      <c r="W260" s="208"/>
      <c r="X260" s="209"/>
      <c r="Y260" s="31"/>
      <c r="Z260" s="31"/>
      <c r="AA260" s="31"/>
      <c r="AB260" s="31"/>
      <c r="AC260" s="31"/>
      <c r="AD260" s="31"/>
      <c r="AE260" s="31"/>
      <c r="AT260" s="17" t="s">
        <v>144</v>
      </c>
      <c r="AU260" s="17" t="s">
        <v>88</v>
      </c>
    </row>
    <row r="261" spans="1:65" s="2" customFormat="1" ht="6.95" customHeight="1">
      <c r="A261" s="31"/>
      <c r="B261" s="46"/>
      <c r="C261" s="47"/>
      <c r="D261" s="47"/>
      <c r="E261" s="47"/>
      <c r="F261" s="47"/>
      <c r="G261" s="47"/>
      <c r="H261" s="47"/>
      <c r="I261" s="121"/>
      <c r="J261" s="121"/>
      <c r="K261" s="47"/>
      <c r="L261" s="47"/>
      <c r="M261" s="32"/>
      <c r="N261" s="31"/>
      <c r="P261" s="31"/>
      <c r="Q261" s="31"/>
      <c r="R261" s="31"/>
      <c r="S261" s="31"/>
      <c r="T261" s="31"/>
      <c r="U261" s="31"/>
      <c r="V261" s="31"/>
      <c r="W261" s="31"/>
      <c r="X261" s="31"/>
      <c r="Y261" s="31"/>
      <c r="Z261" s="31"/>
      <c r="AA261" s="31"/>
      <c r="AB261" s="31"/>
      <c r="AC261" s="31"/>
      <c r="AD261" s="31"/>
      <c r="AE261" s="31"/>
    </row>
  </sheetData>
  <autoFilter ref="C118:L260"/>
  <mergeCells count="9">
    <mergeCell ref="E87:H87"/>
    <mergeCell ref="E109:H109"/>
    <mergeCell ref="E111:H111"/>
    <mergeCell ref="M2:Z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01a - Silnoproud - dodávka</vt:lpstr>
      <vt:lpstr>01b - Siilnoproud - montáž</vt:lpstr>
      <vt:lpstr>02a - Slaboproud - dodávka</vt:lpstr>
      <vt:lpstr>02b - Slaboproud - montáž</vt:lpstr>
      <vt:lpstr>03 - Venkovní kabelové ro...</vt:lpstr>
      <vt:lpstr>'01a - Silnoproud - dodávka'!Názvy_tisku</vt:lpstr>
      <vt:lpstr>'01b - Siilnoproud - montáž'!Názvy_tisku</vt:lpstr>
      <vt:lpstr>'02a - Slaboproud - dodávka'!Názvy_tisku</vt:lpstr>
      <vt:lpstr>'02b - Slaboproud - montáž'!Názvy_tisku</vt:lpstr>
      <vt:lpstr>'03 - Venkovní kabelové ro...'!Názvy_tisku</vt:lpstr>
      <vt:lpstr>'Rekapitulace stavby'!Názvy_tisku</vt:lpstr>
      <vt:lpstr>'01a - Silnoproud - dodávka'!Oblast_tisku</vt:lpstr>
      <vt:lpstr>'01b - Siilnoproud - montáž'!Oblast_tisku</vt:lpstr>
      <vt:lpstr>'02a - Slaboproud - dodávka'!Oblast_tisku</vt:lpstr>
      <vt:lpstr>'02b - Slaboproud - montáž'!Oblast_tisku</vt:lpstr>
      <vt:lpstr>'03 - Venkovní kabelové ro...'!Oblast_tisku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PETR\Petr</dc:creator>
  <cp:lastModifiedBy>Sobek Jaromír</cp:lastModifiedBy>
  <dcterms:created xsi:type="dcterms:W3CDTF">2019-10-17T04:39:49Z</dcterms:created>
  <dcterms:modified xsi:type="dcterms:W3CDTF">2019-10-25T05:42:29Z</dcterms:modified>
</cp:coreProperties>
</file>