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Pol'!$A$1:$Y$363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G41"/>
  <c r="F41"/>
  <c r="G40"/>
  <c r="F40"/>
  <c r="G39"/>
  <c r="F39"/>
  <c r="G353" i="12"/>
  <c r="BA334"/>
  <c r="BA295"/>
  <c r="BA275"/>
  <c r="BA273"/>
  <c r="BA266"/>
  <c r="BA263"/>
  <c r="BA261"/>
  <c r="BA152"/>
  <c r="BA125"/>
  <c r="BA61"/>
  <c r="G9"/>
  <c r="M9" s="1"/>
  <c r="M8" s="1"/>
  <c r="I9"/>
  <c r="K9"/>
  <c r="K8" s="1"/>
  <c r="O9"/>
  <c r="Q9"/>
  <c r="Q8" s="1"/>
  <c r="V9"/>
  <c r="G11"/>
  <c r="I11"/>
  <c r="I8" s="1"/>
  <c r="K11"/>
  <c r="M11"/>
  <c r="O11"/>
  <c r="Q11"/>
  <c r="V11"/>
  <c r="V8" s="1"/>
  <c r="G15"/>
  <c r="I15"/>
  <c r="K15"/>
  <c r="M15"/>
  <c r="O15"/>
  <c r="Q15"/>
  <c r="V15"/>
  <c r="G17"/>
  <c r="I17"/>
  <c r="K17"/>
  <c r="M17"/>
  <c r="O17"/>
  <c r="Q17"/>
  <c r="V17"/>
  <c r="G20"/>
  <c r="I20"/>
  <c r="K20"/>
  <c r="M20"/>
  <c r="O20"/>
  <c r="O8" s="1"/>
  <c r="Q20"/>
  <c r="V20"/>
  <c r="G23"/>
  <c r="I23"/>
  <c r="K23"/>
  <c r="M23"/>
  <c r="O23"/>
  <c r="Q23"/>
  <c r="V23"/>
  <c r="G24"/>
  <c r="K24"/>
  <c r="Q24"/>
  <c r="V24"/>
  <c r="G25"/>
  <c r="M25" s="1"/>
  <c r="M24" s="1"/>
  <c r="I25"/>
  <c r="I24" s="1"/>
  <c r="K25"/>
  <c r="O25"/>
  <c r="O24" s="1"/>
  <c r="Q25"/>
  <c r="V25"/>
  <c r="G28"/>
  <c r="G29"/>
  <c r="I29"/>
  <c r="I28" s="1"/>
  <c r="K29"/>
  <c r="M29"/>
  <c r="M28" s="1"/>
  <c r="O29"/>
  <c r="Q29"/>
  <c r="V29"/>
  <c r="V28" s="1"/>
  <c r="G31"/>
  <c r="I31"/>
  <c r="K31"/>
  <c r="K28" s="1"/>
  <c r="M31"/>
  <c r="O31"/>
  <c r="O28" s="1"/>
  <c r="Q31"/>
  <c r="V31"/>
  <c r="G34"/>
  <c r="I34"/>
  <c r="K34"/>
  <c r="M34"/>
  <c r="O34"/>
  <c r="Q34"/>
  <c r="V34"/>
  <c r="G35"/>
  <c r="I35"/>
  <c r="K35"/>
  <c r="M35"/>
  <c r="O35"/>
  <c r="Q35"/>
  <c r="V35"/>
  <c r="G36"/>
  <c r="I36"/>
  <c r="K36"/>
  <c r="M36"/>
  <c r="O36"/>
  <c r="Q36"/>
  <c r="Q28" s="1"/>
  <c r="V36"/>
  <c r="G37"/>
  <c r="I37"/>
  <c r="K37"/>
  <c r="M37"/>
  <c r="O37"/>
  <c r="Q37"/>
  <c r="V37"/>
  <c r="I39"/>
  <c r="O39"/>
  <c r="V39"/>
  <c r="G40"/>
  <c r="M40" s="1"/>
  <c r="M39" s="1"/>
  <c r="I40"/>
  <c r="K40"/>
  <c r="K39" s="1"/>
  <c r="O40"/>
  <c r="Q40"/>
  <c r="Q39" s="1"/>
  <c r="V40"/>
  <c r="I43"/>
  <c r="V43"/>
  <c r="G44"/>
  <c r="I44"/>
  <c r="K44"/>
  <c r="K43" s="1"/>
  <c r="M44"/>
  <c r="O44"/>
  <c r="O43" s="1"/>
  <c r="Q44"/>
  <c r="V44"/>
  <c r="G46"/>
  <c r="G43" s="1"/>
  <c r="I46"/>
  <c r="K46"/>
  <c r="M46"/>
  <c r="M43" s="1"/>
  <c r="O46"/>
  <c r="Q46"/>
  <c r="Q43" s="1"/>
  <c r="V46"/>
  <c r="O49"/>
  <c r="G50"/>
  <c r="I50"/>
  <c r="K50"/>
  <c r="K49" s="1"/>
  <c r="M50"/>
  <c r="O50"/>
  <c r="Q50"/>
  <c r="Q49" s="1"/>
  <c r="V50"/>
  <c r="G57"/>
  <c r="G49" s="1"/>
  <c r="I57"/>
  <c r="K57"/>
  <c r="M57"/>
  <c r="O57"/>
  <c r="Q57"/>
  <c r="V57"/>
  <c r="V49" s="1"/>
  <c r="G60"/>
  <c r="M60" s="1"/>
  <c r="I60"/>
  <c r="K60"/>
  <c r="O60"/>
  <c r="Q60"/>
  <c r="V60"/>
  <c r="G63"/>
  <c r="M63" s="1"/>
  <c r="I63"/>
  <c r="K63"/>
  <c r="O63"/>
  <c r="Q63"/>
  <c r="V63"/>
  <c r="G73"/>
  <c r="I73"/>
  <c r="I49" s="1"/>
  <c r="K73"/>
  <c r="M73"/>
  <c r="O73"/>
  <c r="Q73"/>
  <c r="V73"/>
  <c r="K76"/>
  <c r="G77"/>
  <c r="G76" s="1"/>
  <c r="I77"/>
  <c r="K77"/>
  <c r="M77"/>
  <c r="M76" s="1"/>
  <c r="O77"/>
  <c r="Q77"/>
  <c r="Q76" s="1"/>
  <c r="V77"/>
  <c r="G79"/>
  <c r="I79"/>
  <c r="I76" s="1"/>
  <c r="K79"/>
  <c r="M79"/>
  <c r="O79"/>
  <c r="O76" s="1"/>
  <c r="Q79"/>
  <c r="V79"/>
  <c r="V76" s="1"/>
  <c r="Q84"/>
  <c r="G85"/>
  <c r="G84" s="1"/>
  <c r="I85"/>
  <c r="K85"/>
  <c r="M85"/>
  <c r="O85"/>
  <c r="Q85"/>
  <c r="V85"/>
  <c r="V84" s="1"/>
  <c r="G86"/>
  <c r="M86" s="1"/>
  <c r="I86"/>
  <c r="I84" s="1"/>
  <c r="K86"/>
  <c r="O86"/>
  <c r="O84" s="1"/>
  <c r="Q86"/>
  <c r="V86"/>
  <c r="G88"/>
  <c r="M88" s="1"/>
  <c r="I88"/>
  <c r="K88"/>
  <c r="O88"/>
  <c r="Q88"/>
  <c r="V88"/>
  <c r="G89"/>
  <c r="I89"/>
  <c r="K89"/>
  <c r="M89"/>
  <c r="O89"/>
  <c r="Q89"/>
  <c r="V89"/>
  <c r="G91"/>
  <c r="I91"/>
  <c r="K91"/>
  <c r="K84" s="1"/>
  <c r="M91"/>
  <c r="O91"/>
  <c r="Q91"/>
  <c r="V91"/>
  <c r="G92"/>
  <c r="K92"/>
  <c r="M92"/>
  <c r="Q92"/>
  <c r="G93"/>
  <c r="I93"/>
  <c r="I92" s="1"/>
  <c r="K93"/>
  <c r="M93"/>
  <c r="O93"/>
  <c r="O92" s="1"/>
  <c r="Q93"/>
  <c r="V93"/>
  <c r="V92" s="1"/>
  <c r="G95"/>
  <c r="G94" s="1"/>
  <c r="I95"/>
  <c r="K95"/>
  <c r="M95"/>
  <c r="M94" s="1"/>
  <c r="O95"/>
  <c r="Q95"/>
  <c r="V95"/>
  <c r="V94" s="1"/>
  <c r="G98"/>
  <c r="M98" s="1"/>
  <c r="I98"/>
  <c r="I94" s="1"/>
  <c r="K98"/>
  <c r="O98"/>
  <c r="O94" s="1"/>
  <c r="Q98"/>
  <c r="V98"/>
  <c r="G101"/>
  <c r="M101" s="1"/>
  <c r="I101"/>
  <c r="K101"/>
  <c r="O101"/>
  <c r="Q101"/>
  <c r="V101"/>
  <c r="G103"/>
  <c r="I103"/>
  <c r="K103"/>
  <c r="M103"/>
  <c r="O103"/>
  <c r="Q103"/>
  <c r="V103"/>
  <c r="G105"/>
  <c r="I105"/>
  <c r="K105"/>
  <c r="K94" s="1"/>
  <c r="M105"/>
  <c r="O105"/>
  <c r="Q105"/>
  <c r="V105"/>
  <c r="G107"/>
  <c r="I107"/>
  <c r="K107"/>
  <c r="M107"/>
  <c r="O107"/>
  <c r="Q107"/>
  <c r="V107"/>
  <c r="G110"/>
  <c r="I110"/>
  <c r="K110"/>
  <c r="M110"/>
  <c r="O110"/>
  <c r="Q110"/>
  <c r="V110"/>
  <c r="G111"/>
  <c r="I111"/>
  <c r="K111"/>
  <c r="M111"/>
  <c r="O111"/>
  <c r="Q111"/>
  <c r="Q94" s="1"/>
  <c r="V111"/>
  <c r="G113"/>
  <c r="I113"/>
  <c r="K113"/>
  <c r="M113"/>
  <c r="O113"/>
  <c r="Q113"/>
  <c r="V113"/>
  <c r="I115"/>
  <c r="O115"/>
  <c r="V115"/>
  <c r="G116"/>
  <c r="M116" s="1"/>
  <c r="M115" s="1"/>
  <c r="I116"/>
  <c r="K116"/>
  <c r="K115" s="1"/>
  <c r="O116"/>
  <c r="Q116"/>
  <c r="Q115" s="1"/>
  <c r="V116"/>
  <c r="I117"/>
  <c r="V117"/>
  <c r="G118"/>
  <c r="I118"/>
  <c r="K118"/>
  <c r="K117" s="1"/>
  <c r="M118"/>
  <c r="O118"/>
  <c r="O117" s="1"/>
  <c r="Q118"/>
  <c r="V118"/>
  <c r="G120"/>
  <c r="G117" s="1"/>
  <c r="I120"/>
  <c r="K120"/>
  <c r="M120"/>
  <c r="M117" s="1"/>
  <c r="O120"/>
  <c r="Q120"/>
  <c r="Q117" s="1"/>
  <c r="V120"/>
  <c r="G122"/>
  <c r="I122"/>
  <c r="K122"/>
  <c r="M122"/>
  <c r="O122"/>
  <c r="Q122"/>
  <c r="V122"/>
  <c r="G127"/>
  <c r="M127" s="1"/>
  <c r="I127"/>
  <c r="K127"/>
  <c r="O127"/>
  <c r="Q127"/>
  <c r="V127"/>
  <c r="V128"/>
  <c r="G129"/>
  <c r="M129" s="1"/>
  <c r="I129"/>
  <c r="I128" s="1"/>
  <c r="K129"/>
  <c r="O129"/>
  <c r="O128" s="1"/>
  <c r="Q129"/>
  <c r="V129"/>
  <c r="G132"/>
  <c r="M132" s="1"/>
  <c r="I132"/>
  <c r="K132"/>
  <c r="K128" s="1"/>
  <c r="O132"/>
  <c r="Q132"/>
  <c r="Q128" s="1"/>
  <c r="V132"/>
  <c r="G135"/>
  <c r="I135"/>
  <c r="K135"/>
  <c r="M135"/>
  <c r="O135"/>
  <c r="Q135"/>
  <c r="V135"/>
  <c r="G137"/>
  <c r="G136" s="1"/>
  <c r="I137"/>
  <c r="K137"/>
  <c r="M137"/>
  <c r="O137"/>
  <c r="Q137"/>
  <c r="Q136" s="1"/>
  <c r="V137"/>
  <c r="G142"/>
  <c r="I142"/>
  <c r="I136" s="1"/>
  <c r="K142"/>
  <c r="M142"/>
  <c r="O142"/>
  <c r="O136" s="1"/>
  <c r="Q142"/>
  <c r="V142"/>
  <c r="V136" s="1"/>
  <c r="G143"/>
  <c r="M143" s="1"/>
  <c r="I143"/>
  <c r="K143"/>
  <c r="O143"/>
  <c r="Q143"/>
  <c r="V143"/>
  <c r="G146"/>
  <c r="I146"/>
  <c r="K146"/>
  <c r="M146"/>
  <c r="O146"/>
  <c r="Q146"/>
  <c r="V146"/>
  <c r="G149"/>
  <c r="M149" s="1"/>
  <c r="I149"/>
  <c r="K149"/>
  <c r="O149"/>
  <c r="Q149"/>
  <c r="V149"/>
  <c r="G151"/>
  <c r="M151" s="1"/>
  <c r="I151"/>
  <c r="K151"/>
  <c r="O151"/>
  <c r="Q151"/>
  <c r="V151"/>
  <c r="G153"/>
  <c r="I153"/>
  <c r="K153"/>
  <c r="M153"/>
  <c r="O153"/>
  <c r="Q153"/>
  <c r="V153"/>
  <c r="G156"/>
  <c r="I156"/>
  <c r="K156"/>
  <c r="K136" s="1"/>
  <c r="M156"/>
  <c r="O156"/>
  <c r="Q156"/>
  <c r="V156"/>
  <c r="G158"/>
  <c r="I158"/>
  <c r="K158"/>
  <c r="M158"/>
  <c r="O158"/>
  <c r="Q158"/>
  <c r="V158"/>
  <c r="G161"/>
  <c r="I161"/>
  <c r="K161"/>
  <c r="M161"/>
  <c r="O161"/>
  <c r="Q161"/>
  <c r="V161"/>
  <c r="G163"/>
  <c r="M163" s="1"/>
  <c r="I163"/>
  <c r="K163"/>
  <c r="O163"/>
  <c r="Q163"/>
  <c r="V163"/>
  <c r="V164"/>
  <c r="G165"/>
  <c r="M165" s="1"/>
  <c r="M164" s="1"/>
  <c r="I165"/>
  <c r="I164" s="1"/>
  <c r="K165"/>
  <c r="O165"/>
  <c r="O164" s="1"/>
  <c r="Q165"/>
  <c r="V165"/>
  <c r="G167"/>
  <c r="M167" s="1"/>
  <c r="I167"/>
  <c r="K167"/>
  <c r="K164" s="1"/>
  <c r="O167"/>
  <c r="Q167"/>
  <c r="Q164" s="1"/>
  <c r="V167"/>
  <c r="G168"/>
  <c r="I168"/>
  <c r="K168"/>
  <c r="M168"/>
  <c r="O168"/>
  <c r="Q168"/>
  <c r="V168"/>
  <c r="G169"/>
  <c r="I169"/>
  <c r="K169"/>
  <c r="M169"/>
  <c r="O169"/>
  <c r="Q169"/>
  <c r="V169"/>
  <c r="G172"/>
  <c r="I172"/>
  <c r="I171" s="1"/>
  <c r="K172"/>
  <c r="M172"/>
  <c r="O172"/>
  <c r="O171" s="1"/>
  <c r="Q172"/>
  <c r="V172"/>
  <c r="V171" s="1"/>
  <c r="G173"/>
  <c r="M173" s="1"/>
  <c r="I173"/>
  <c r="K173"/>
  <c r="K171" s="1"/>
  <c r="O173"/>
  <c r="Q173"/>
  <c r="Q171" s="1"/>
  <c r="V173"/>
  <c r="G176"/>
  <c r="I176"/>
  <c r="K176"/>
  <c r="M176"/>
  <c r="O176"/>
  <c r="Q176"/>
  <c r="V176"/>
  <c r="G179"/>
  <c r="M179" s="1"/>
  <c r="I179"/>
  <c r="K179"/>
  <c r="O179"/>
  <c r="Q179"/>
  <c r="V179"/>
  <c r="G180"/>
  <c r="M180" s="1"/>
  <c r="I180"/>
  <c r="K180"/>
  <c r="O180"/>
  <c r="Q180"/>
  <c r="V180"/>
  <c r="G181"/>
  <c r="I181"/>
  <c r="K181"/>
  <c r="M181"/>
  <c r="O181"/>
  <c r="Q181"/>
  <c r="V181"/>
  <c r="G184"/>
  <c r="I184"/>
  <c r="K184"/>
  <c r="M184"/>
  <c r="O184"/>
  <c r="Q184"/>
  <c r="V184"/>
  <c r="G187"/>
  <c r="I187"/>
  <c r="K187"/>
  <c r="M187"/>
  <c r="O187"/>
  <c r="Q187"/>
  <c r="V187"/>
  <c r="G190"/>
  <c r="I190"/>
  <c r="K190"/>
  <c r="M190"/>
  <c r="O190"/>
  <c r="Q190"/>
  <c r="V190"/>
  <c r="G192"/>
  <c r="G191" s="1"/>
  <c r="I192"/>
  <c r="K192"/>
  <c r="M192"/>
  <c r="O192"/>
  <c r="Q192"/>
  <c r="V192"/>
  <c r="V191" s="1"/>
  <c r="G197"/>
  <c r="M197" s="1"/>
  <c r="I197"/>
  <c r="I191" s="1"/>
  <c r="K197"/>
  <c r="O197"/>
  <c r="O191" s="1"/>
  <c r="Q197"/>
  <c r="V197"/>
  <c r="G202"/>
  <c r="M202" s="1"/>
  <c r="I202"/>
  <c r="K202"/>
  <c r="O202"/>
  <c r="Q202"/>
  <c r="V202"/>
  <c r="G204"/>
  <c r="I204"/>
  <c r="K204"/>
  <c r="M204"/>
  <c r="O204"/>
  <c r="Q204"/>
  <c r="V204"/>
  <c r="G221"/>
  <c r="I221"/>
  <c r="K221"/>
  <c r="K191" s="1"/>
  <c r="M221"/>
  <c r="O221"/>
  <c r="Q221"/>
  <c r="V221"/>
  <c r="G226"/>
  <c r="I226"/>
  <c r="K226"/>
  <c r="M226"/>
  <c r="O226"/>
  <c r="Q226"/>
  <c r="V226"/>
  <c r="G232"/>
  <c r="I232"/>
  <c r="K232"/>
  <c r="M232"/>
  <c r="O232"/>
  <c r="Q232"/>
  <c r="V232"/>
  <c r="G238"/>
  <c r="M238" s="1"/>
  <c r="I238"/>
  <c r="K238"/>
  <c r="O238"/>
  <c r="Q238"/>
  <c r="Q191" s="1"/>
  <c r="V238"/>
  <c r="G243"/>
  <c r="I243"/>
  <c r="K243"/>
  <c r="M243"/>
  <c r="O243"/>
  <c r="Q243"/>
  <c r="V243"/>
  <c r="G247"/>
  <c r="M247" s="1"/>
  <c r="I247"/>
  <c r="K247"/>
  <c r="O247"/>
  <c r="Q247"/>
  <c r="V247"/>
  <c r="G251"/>
  <c r="M251" s="1"/>
  <c r="I251"/>
  <c r="K251"/>
  <c r="O251"/>
  <c r="Q251"/>
  <c r="V251"/>
  <c r="G256"/>
  <c r="I256"/>
  <c r="K256"/>
  <c r="M256"/>
  <c r="O256"/>
  <c r="Q256"/>
  <c r="V256"/>
  <c r="G280"/>
  <c r="I280"/>
  <c r="K280"/>
  <c r="M280"/>
  <c r="O280"/>
  <c r="Q280"/>
  <c r="V280"/>
  <c r="G286"/>
  <c r="I286"/>
  <c r="K286"/>
  <c r="M286"/>
  <c r="O286"/>
  <c r="Q286"/>
  <c r="V286"/>
  <c r="O287"/>
  <c r="G288"/>
  <c r="M288" s="1"/>
  <c r="I288"/>
  <c r="K288"/>
  <c r="K287" s="1"/>
  <c r="O288"/>
  <c r="Q288"/>
  <c r="Q287" s="1"/>
  <c r="V288"/>
  <c r="G289"/>
  <c r="G287" s="1"/>
  <c r="I289"/>
  <c r="K289"/>
  <c r="M289"/>
  <c r="O289"/>
  <c r="Q289"/>
  <c r="V289"/>
  <c r="V287" s="1"/>
  <c r="G290"/>
  <c r="M290" s="1"/>
  <c r="I290"/>
  <c r="K290"/>
  <c r="O290"/>
  <c r="Q290"/>
  <c r="V290"/>
  <c r="G292"/>
  <c r="M292" s="1"/>
  <c r="I292"/>
  <c r="K292"/>
  <c r="O292"/>
  <c r="Q292"/>
  <c r="V292"/>
  <c r="G294"/>
  <c r="I294"/>
  <c r="I287" s="1"/>
  <c r="K294"/>
  <c r="M294"/>
  <c r="O294"/>
  <c r="Q294"/>
  <c r="V294"/>
  <c r="G297"/>
  <c r="I297"/>
  <c r="K297"/>
  <c r="M297"/>
  <c r="O297"/>
  <c r="Q297"/>
  <c r="V297"/>
  <c r="G299"/>
  <c r="M299" s="1"/>
  <c r="I299"/>
  <c r="I298" s="1"/>
  <c r="K299"/>
  <c r="O299"/>
  <c r="O298" s="1"/>
  <c r="Q299"/>
  <c r="V299"/>
  <c r="V298" s="1"/>
  <c r="G300"/>
  <c r="M300" s="1"/>
  <c r="I300"/>
  <c r="K300"/>
  <c r="K298" s="1"/>
  <c r="O300"/>
  <c r="Q300"/>
  <c r="Q298" s="1"/>
  <c r="V300"/>
  <c r="G307"/>
  <c r="I307"/>
  <c r="K307"/>
  <c r="M307"/>
  <c r="O307"/>
  <c r="Q307"/>
  <c r="V307"/>
  <c r="G314"/>
  <c r="I314"/>
  <c r="K314"/>
  <c r="M314"/>
  <c r="O314"/>
  <c r="Q314"/>
  <c r="V314"/>
  <c r="G318"/>
  <c r="M318" s="1"/>
  <c r="I318"/>
  <c r="K318"/>
  <c r="O318"/>
  <c r="Q318"/>
  <c r="V318"/>
  <c r="G319"/>
  <c r="I319"/>
  <c r="M319"/>
  <c r="Q319"/>
  <c r="V319"/>
  <c r="G320"/>
  <c r="I320"/>
  <c r="K320"/>
  <c r="K319" s="1"/>
  <c r="M320"/>
  <c r="O320"/>
  <c r="O319" s="1"/>
  <c r="Q320"/>
  <c r="V320"/>
  <c r="G324"/>
  <c r="G325"/>
  <c r="M325" s="1"/>
  <c r="M324" s="1"/>
  <c r="I325"/>
  <c r="I324" s="1"/>
  <c r="K325"/>
  <c r="O325"/>
  <c r="O324" s="1"/>
  <c r="Q325"/>
  <c r="V325"/>
  <c r="V324" s="1"/>
  <c r="G326"/>
  <c r="M326" s="1"/>
  <c r="I326"/>
  <c r="K326"/>
  <c r="K324" s="1"/>
  <c r="O326"/>
  <c r="Q326"/>
  <c r="Q324" s="1"/>
  <c r="V326"/>
  <c r="G327"/>
  <c r="I327"/>
  <c r="K327"/>
  <c r="M327"/>
  <c r="O327"/>
  <c r="Q327"/>
  <c r="V327"/>
  <c r="G330"/>
  <c r="I330"/>
  <c r="K330"/>
  <c r="M330"/>
  <c r="O330"/>
  <c r="Q330"/>
  <c r="V330"/>
  <c r="G331"/>
  <c r="O331"/>
  <c r="Q331"/>
  <c r="G332"/>
  <c r="I332"/>
  <c r="I331" s="1"/>
  <c r="K332"/>
  <c r="M332"/>
  <c r="M331" s="1"/>
  <c r="O332"/>
  <c r="Q332"/>
  <c r="V332"/>
  <c r="V331" s="1"/>
  <c r="G333"/>
  <c r="I333"/>
  <c r="K333"/>
  <c r="K331" s="1"/>
  <c r="M333"/>
  <c r="O333"/>
  <c r="Q333"/>
  <c r="V333"/>
  <c r="G337"/>
  <c r="M337" s="1"/>
  <c r="I337"/>
  <c r="I336" s="1"/>
  <c r="K337"/>
  <c r="O337"/>
  <c r="O336" s="1"/>
  <c r="Q337"/>
  <c r="V337"/>
  <c r="V336" s="1"/>
  <c r="G338"/>
  <c r="M338" s="1"/>
  <c r="I338"/>
  <c r="K338"/>
  <c r="K336" s="1"/>
  <c r="O338"/>
  <c r="Q338"/>
  <c r="Q336" s="1"/>
  <c r="V338"/>
  <c r="G339"/>
  <c r="I339"/>
  <c r="K339"/>
  <c r="M339"/>
  <c r="O339"/>
  <c r="Q339"/>
  <c r="V339"/>
  <c r="G340"/>
  <c r="I340"/>
  <c r="K340"/>
  <c r="M340"/>
  <c r="O340"/>
  <c r="Q340"/>
  <c r="V340"/>
  <c r="G341"/>
  <c r="M341" s="1"/>
  <c r="I341"/>
  <c r="K341"/>
  <c r="O341"/>
  <c r="Q341"/>
  <c r="V341"/>
  <c r="G342"/>
  <c r="I342"/>
  <c r="K342"/>
  <c r="M342"/>
  <c r="O342"/>
  <c r="Q342"/>
  <c r="V342"/>
  <c r="G343"/>
  <c r="I343"/>
  <c r="K343"/>
  <c r="M343"/>
  <c r="O343"/>
  <c r="Q343"/>
  <c r="V343"/>
  <c r="G344"/>
  <c r="M344" s="1"/>
  <c r="I344"/>
  <c r="K344"/>
  <c r="O344"/>
  <c r="Q344"/>
  <c r="V344"/>
  <c r="G345"/>
  <c r="M345" s="1"/>
  <c r="I345"/>
  <c r="K345"/>
  <c r="O345"/>
  <c r="Q345"/>
  <c r="V345"/>
  <c r="G346"/>
  <c r="M346" s="1"/>
  <c r="I346"/>
  <c r="K346"/>
  <c r="O346"/>
  <c r="Q346"/>
  <c r="V346"/>
  <c r="K348"/>
  <c r="G349"/>
  <c r="I349"/>
  <c r="I348" s="1"/>
  <c r="K349"/>
  <c r="M349"/>
  <c r="O349"/>
  <c r="O348" s="1"/>
  <c r="Q349"/>
  <c r="V349"/>
  <c r="G350"/>
  <c r="M350" s="1"/>
  <c r="M348" s="1"/>
  <c r="I350"/>
  <c r="K350"/>
  <c r="O350"/>
  <c r="Q350"/>
  <c r="Q348" s="1"/>
  <c r="V350"/>
  <c r="G351"/>
  <c r="I351"/>
  <c r="K351"/>
  <c r="M351"/>
  <c r="O351"/>
  <c r="Q351"/>
  <c r="V351"/>
  <c r="V348" s="1"/>
  <c r="AE353"/>
  <c r="I20" i="1"/>
  <c r="I19"/>
  <c r="I18"/>
  <c r="AZ52"/>
  <c r="AZ51"/>
  <c r="AZ50"/>
  <c r="AZ49"/>
  <c r="AZ48"/>
  <c r="AZ47"/>
  <c r="G42"/>
  <c r="G25" s="1"/>
  <c r="A25" s="1"/>
  <c r="I17" l="1"/>
  <c r="I16"/>
  <c r="I21" s="1"/>
  <c r="I82"/>
  <c r="J79" s="1"/>
  <c r="I41"/>
  <c r="H41"/>
  <c r="H40"/>
  <c r="I40" s="1"/>
  <c r="A26"/>
  <c r="G26"/>
  <c r="H39"/>
  <c r="I39" s="1"/>
  <c r="I42" s="1"/>
  <c r="J41" s="1"/>
  <c r="F42"/>
  <c r="M191" i="12"/>
  <c r="M171"/>
  <c r="M136"/>
  <c r="M336"/>
  <c r="M298"/>
  <c r="M128"/>
  <c r="M287"/>
  <c r="M49"/>
  <c r="M84"/>
  <c r="G336"/>
  <c r="G298"/>
  <c r="G171"/>
  <c r="AF353"/>
  <c r="G115"/>
  <c r="G39"/>
  <c r="G8"/>
  <c r="G348"/>
  <c r="G164"/>
  <c r="G128"/>
  <c r="J28" i="1"/>
  <c r="J26"/>
  <c r="G38"/>
  <c r="F38"/>
  <c r="J23"/>
  <c r="J24"/>
  <c r="J25"/>
  <c r="J27"/>
  <c r="E24"/>
  <c r="E26"/>
  <c r="H42" l="1"/>
  <c r="J63"/>
  <c r="J77"/>
  <c r="J72"/>
  <c r="J81"/>
  <c r="J80"/>
  <c r="J67"/>
  <c r="J71"/>
  <c r="J75"/>
  <c r="J62"/>
  <c r="J74"/>
  <c r="J76"/>
  <c r="J58"/>
  <c r="J70"/>
  <c r="J78"/>
  <c r="J65"/>
  <c r="J73"/>
  <c r="J66"/>
  <c r="J64"/>
  <c r="J60"/>
  <c r="J61"/>
  <c r="J59"/>
  <c r="J68"/>
  <c r="J69"/>
  <c r="G23"/>
  <c r="G28"/>
  <c r="J40"/>
  <c r="J39"/>
  <c r="J42" s="1"/>
  <c r="J82" l="1"/>
  <c r="A23"/>
  <c r="A24" l="1"/>
  <c r="G24"/>
  <c r="A27" s="1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<sst xmlns="http://schemas.openxmlformats.org/spreadsheetml/2006/main" count="1632" uniqueCount="559">
  <si>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</si>
  <si>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</si>
  <si>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</si>
  <si>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</si>
  <si>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</si>
  <si>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</si>
  <si>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</si>
  <si>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</si>
  <si>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</si>
  <si>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</si>
  <si>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</si>
  <si>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</si>
  <si>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</si>
  <si>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</si>
  <si>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</si>
  <si>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</si>
  <si>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</si>
  <si>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</si>
  <si>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</si>
  <si>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</si>
  <si>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</si>
  <si>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</si>
  <si>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</si>
  <si>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</si>
  <si>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</si>
  <si>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</si>
  <si>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</si>
  <si>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</si>
  <si>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</si>
  <si>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</si>
  <si>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</si>
  <si>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</si>
  <si>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</si>
  <si>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</si>
  <si>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</si>
  <si>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</si>
  <si>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</si>
  <si>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</si>
  <si>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</si>
  <si>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</si>
  <si>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</si>
  <si>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</si>
  <si>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</si>
  <si>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</si>
  <si>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střechy a fasády budovy bazénu</t>
  </si>
  <si>
    <t>ZŠ Dobrovského</t>
  </si>
  <si>
    <t>Objekt:</t>
  </si>
  <si>
    <t>Rozpočet:</t>
  </si>
  <si>
    <t>ZŠ Dobrovského Lanškroun</t>
  </si>
  <si>
    <t>Stavba</t>
  </si>
  <si>
    <t>Celkem za stavbu</t>
  </si>
  <si>
    <t>CZK</t>
  </si>
  <si>
    <t>#POPS</t>
  </si>
  <si>
    <t>#POPO</t>
  </si>
  <si>
    <t>#POPR</t>
  </si>
  <si>
    <t>Popis rozpočtu: 01 - Oprava střechy a fasády budovy bazénu</t>
  </si>
  <si>
    <t>Poznámky:</t>
  </si>
  <si>
    <t>Součástí bouracích prací je nezbytné statické zajištění stávajících konstrukcí, ochrana stávajících částí stavby před poškozením, odvoz suti a vybouraných prvků a jejich likvidace v souladu s příslušnými právními předpisy a dodržování právních předpisů o ochraně zdraví a bezpečnosti práce.</t>
  </si>
  <si>
    <t>Součástí demontáže střešní krytiny a odvodňovacích prvků bude ochrana před zatékáním dešťové vody (sněhu) do stávajících konstrukcí objektu.</t>
  </si>
  <si>
    <t>Případné obchodní názvy výrobků v rozpočtu pouze ilustrují technické a bezpečnostní vlastnosti výrobku, použity mohou být výrobky se stejnými parametry.</t>
  </si>
  <si>
    <t>Při práci na střeše a fasádě objektu budou přijata nezbytná bezpečnostní opatření vyplývající z provozu na navazujících zpevněných plochách a opatření k ochraně stávajících a navazujících konstrukcí objektu (stávající střecha, fasáda, okna atd.)</t>
  </si>
  <si>
    <t>Bourání bude probíhat postupným rozebíráním konstrukcí do předem vyhraného prostoru k další manipulaci a odvozu. Kolem objektu bude vytvořeno odpovídající ochranné pásmo. Při provádění bouracích prací bude respektován stávající stav staveb.</t>
  </si>
  <si>
    <t>Rekapitulace dílů</t>
  </si>
  <si>
    <t>Typ dílu</t>
  </si>
  <si>
    <t>1</t>
  </si>
  <si>
    <t>Zemní práce</t>
  </si>
  <si>
    <t>3</t>
  </si>
  <si>
    <t>Svislé a kompletní konstrukce</t>
  </si>
  <si>
    <t>44</t>
  </si>
  <si>
    <t>Zastřešení</t>
  </si>
  <si>
    <t>5</t>
  </si>
  <si>
    <t>Komunikace</t>
  </si>
  <si>
    <t>61</t>
  </si>
  <si>
    <t>Úpravy povrchů vnitřní</t>
  </si>
  <si>
    <t>62</t>
  </si>
  <si>
    <t>Úpravy povrchů vnější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</si>
  <si>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</si>
  <si>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</si>
  <si>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</si>
  <si>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</si>
  <si>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</si>
  <si>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</si>
  <si>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</si>
  <si>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</si>
  <si>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</si>
  <si>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</si>
  <si>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</si>
  <si>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</si>
  <si>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</si>
  <si>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</si>
  <si>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</si>
  <si>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</si>
  <si>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</si>
  <si>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</si>
  <si>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</si>
  <si>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</si>
  <si>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</si>
  <si>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</si>
  <si>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</si>
  <si>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</si>
  <si>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</si>
  <si>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</si>
  <si>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</si>
  <si>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</si>
  <si>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</si>
  <si>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</si>
  <si>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</si>
  <si>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</si>
  <si>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</si>
  <si>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</si>
  <si>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</si>
  <si>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</si>
  <si>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</si>
  <si>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</si>
  <si>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</si>
  <si>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</si>
  <si>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</si>
  <si>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</si>
  <si>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</si>
  <si>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</si>
  <si>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</si>
  <si>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</si>
  <si>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</si>
  <si>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</si>
  <si>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</si>
  <si>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</si>
  <si>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</si>
  <si>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</si>
  <si>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</si>
  <si>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</si>
  <si>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</si>
  <si>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</si>
  <si>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</si>
  <si>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</si>
  <si>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</si>
  <si>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</si>
  <si>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</si>
  <si>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</si>
  <si>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</si>
  <si>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</si>
  <si>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</si>
  <si>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</si>
  <si>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dlažeb z betonových dlaždic na sucho</t>
  </si>
  <si>
    <t>m2</t>
  </si>
  <si>
    <t>RTS 24/ I</t>
  </si>
  <si>
    <t>Práce</t>
  </si>
  <si>
    <t>Běžná</t>
  </si>
  <si>
    <t>POL1_</t>
  </si>
  <si>
    <t>46,5*0,4</t>
  </si>
  <si>
    <t>VV</t>
  </si>
  <si>
    <t>132201110R00</t>
  </si>
  <si>
    <t>Hloubení rýh š.do 60 cm v hor.3 do 50 m3, STROJNĚ</t>
  </si>
  <si>
    <t>m3</t>
  </si>
  <si>
    <t>odkopávka soklu</t>
  </si>
  <si>
    <t>POP</t>
  </si>
  <si>
    <t>46,5*0,5*0,5</t>
  </si>
  <si>
    <t>-1</t>
  </si>
  <si>
    <t>139601102R00</t>
  </si>
  <si>
    <t>Ruční výkop jam, rýh a šachet v hornině tř. 3</t>
  </si>
  <si>
    <t>162201102R00</t>
  </si>
  <si>
    <t>Vodorovné přemístění výkopku z hor.1-4 do 50 m</t>
  </si>
  <si>
    <t>Odkaz na mn. položky pořadí 2 : 10,62500</t>
  </si>
  <si>
    <t>Odkaz na mn. položky pořadí 3 : 1,00000</t>
  </si>
  <si>
    <t>174101101R00</t>
  </si>
  <si>
    <t>Zásyp jam, rýh, šachet se zhutněním</t>
  </si>
  <si>
    <t>180402111R0R</t>
  </si>
  <si>
    <t>Založení trávníku parkového výsevem v rovině</t>
  </si>
  <si>
    <t>Vlastní</t>
  </si>
  <si>
    <t>Indiv</t>
  </si>
  <si>
    <t>346255151RT2R0</t>
  </si>
  <si>
    <t>Obklad stěn, tvarovky štípané vč. spárování</t>
  </si>
  <si>
    <t>obklad soklu z betonových štípaných desek, odstín pískovec (viz stávající)</t>
  </si>
  <si>
    <t>10,7+3,6+11+6,3</t>
  </si>
  <si>
    <t>182951111RT1</t>
  </si>
  <si>
    <t>Položení netkané textilie bez upevnění bez dodávky textilie</t>
  </si>
  <si>
    <t>plochá střecha</t>
  </si>
  <si>
    <t>631571010R00</t>
  </si>
  <si>
    <t>Zřízení násypu, podlahy nebo střechy, bez dodávky</t>
  </si>
  <si>
    <t>vrácení násypu kameniva</t>
  </si>
  <si>
    <t>19,4*0,08</t>
  </si>
  <si>
    <t>44-R001</t>
  </si>
  <si>
    <t>Chrlič D100 s bočním vývodem dodávka vč. montáže</t>
  </si>
  <si>
    <t>kus</t>
  </si>
  <si>
    <t>44-R002</t>
  </si>
  <si>
    <t>Úprava délky stávajících kontralatí u nového bednění zaatikového žlabu</t>
  </si>
  <si>
    <t>kpl</t>
  </si>
  <si>
    <t>44-R004R</t>
  </si>
  <si>
    <t>Střešní vpusť D100 se spodním vývodem a PVC manžetou dodávka, montáž</t>
  </si>
  <si>
    <t>Specifikace</t>
  </si>
  <si>
    <t>POL3_</t>
  </si>
  <si>
    <t>69365042RR</t>
  </si>
  <si>
    <t>Geotextilie netkaná 300 g/m2</t>
  </si>
  <si>
    <t>19,4*1,2</t>
  </si>
  <si>
    <t>596100030RADR</t>
  </si>
  <si>
    <t>Chodník z dlažby betonové, podklad štěrkodrť dlažba 60 x 60cm</t>
  </si>
  <si>
    <t>Agregovaná položka</t>
  </si>
  <si>
    <t>POL2_</t>
  </si>
  <si>
    <t>úprava vstupu ze zahrady</t>
  </si>
  <si>
    <t>-provedení nové dlažby z betonových dlaždic 600x600x60mm s podložím ze štěrkodrti</t>
  </si>
  <si>
    <t>612409991R00</t>
  </si>
  <si>
    <t>Začištění omítek kolem oken,dveří apod.</t>
  </si>
  <si>
    <t>m</t>
  </si>
  <si>
    <t>oprava vnitřních omítek po montáži nových otv. výplní</t>
  </si>
  <si>
    <t>61-R001</t>
  </si>
  <si>
    <t>Oprava ker. obkladů, výměna krajního poškozeného obkladu</t>
  </si>
  <si>
    <t>oprava po výměně oken</t>
  </si>
  <si>
    <t>27,3*0,4</t>
  </si>
  <si>
    <t>622311137RT3RR</t>
  </si>
  <si>
    <t>Zateplovací systém, fasáda, EPS F tl.160 mm s omítkou silikonovou</t>
  </si>
  <si>
    <t>Obvodová stěna - kontaktní zateplení 160mm</t>
  </si>
  <si>
    <t>včetně všech rohových, ukončujících a připojovacích profilů</t>
  </si>
  <si>
    <t>S : 49,9</t>
  </si>
  <si>
    <t>V : 17,3</t>
  </si>
  <si>
    <t>J : 30,1</t>
  </si>
  <si>
    <t>Z : 22,9</t>
  </si>
  <si>
    <t>622311154RT3R</t>
  </si>
  <si>
    <t>Zateplovací systém, ostění, EPS F tl. 40 mm s omítkou silikonovou</t>
  </si>
  <si>
    <t>39,3*0,31</t>
  </si>
  <si>
    <t>622311522RT1R</t>
  </si>
  <si>
    <t>Zateplovací systém, fasádal, XPS tl. 100 mm s omítkou silikonovou</t>
  </si>
  <si>
    <t>-u severního průčelí nad střechou přístavby doplnění izolace XPS tl. 100mm pro dorovnání líce atiky u stěny nad úrovní střechy</t>
  </si>
  <si>
    <t>622311525RV1R</t>
  </si>
  <si>
    <t>Zateplovací systém, sokl, XPS tl. 120 mm zakončený stěrkou s výztužnou tkaninou</t>
  </si>
  <si>
    <t>Obvodová stěna soklové části - kontaktní zateplení 120mm</t>
  </si>
  <si>
    <t/>
  </si>
  <si>
    <t>vč. panceřované, zesílené výztužné vrstvy ETICS</t>
  </si>
  <si>
    <t>S : 15</t>
  </si>
  <si>
    <t>V : 4,9</t>
  </si>
  <si>
    <t>J : 16,6</t>
  </si>
  <si>
    <t>Z : 9,6</t>
  </si>
  <si>
    <t>622322164R0R</t>
  </si>
  <si>
    <t>Zateplovací systém, parapet, EPS tl. 40 mm</t>
  </si>
  <si>
    <t>horní plochu spádovat</t>
  </si>
  <si>
    <t>15,8*0,31</t>
  </si>
  <si>
    <t>916661111RT3</t>
  </si>
  <si>
    <t>Osazení park. obrubníků do lože z C 12/15 s opěrou včetně obrubníku 80x250x500 mm</t>
  </si>
  <si>
    <t>21,6+7,5+22,05+3,8</t>
  </si>
  <si>
    <t>596811111RT4R01</t>
  </si>
  <si>
    <t>Kladení dlaždic kom.pro pěší, lože z kameniva těž.</t>
  </si>
  <si>
    <t>okapový chodník</t>
  </si>
  <si>
    <t>přeložení původních betonových dlaždic s vymývaným povrchem</t>
  </si>
  <si>
    <t>46,5*0,5</t>
  </si>
  <si>
    <t>941941031R00</t>
  </si>
  <si>
    <t>Montáž lešení leh.řad.s podlahami,š.do 1 m, H 10 m</t>
  </si>
  <si>
    <t>941941831R00</t>
  </si>
  <si>
    <t>Demontáž lešení leh.řad.s podlahami,š.1 m, H 10 m</t>
  </si>
  <si>
    <t>Odkaz na mn. položky pořadí 24 : 200,00000</t>
  </si>
  <si>
    <t>944944011R00</t>
  </si>
  <si>
    <t>Montáž ochranné sítě z umělých vláken</t>
  </si>
  <si>
    <t>944944081R00</t>
  </si>
  <si>
    <t>Demontáž ochranné sítě z umělých vláken</t>
  </si>
  <si>
    <t>Odkaz na mn. položky pořadí 26 : 200,00000</t>
  </si>
  <si>
    <t>941941191R0RR</t>
  </si>
  <si>
    <t>Příplatek za 2 měsíce použití lešení k pol.1031</t>
  </si>
  <si>
    <t>952901111R00</t>
  </si>
  <si>
    <t>Vyčištění budov o výšce podlaží do 4 m</t>
  </si>
  <si>
    <t>965042141RT3</t>
  </si>
  <si>
    <t>Bourání mazanin betonových tl. 10 cm, nad 4 m2 pneumat. kladivo, tl. mazaniny 5 - 8 cm</t>
  </si>
  <si>
    <t>podklad stáv. bet. dlažby</t>
  </si>
  <si>
    <t>23,25*0,05</t>
  </si>
  <si>
    <t>965042221RT1</t>
  </si>
  <si>
    <t>Bourání mazanin betonových tl. nad 10 cm, pl. 1 m2 ručně tl. mazaniny 10 - 15 cm</t>
  </si>
  <si>
    <t>-odstranění původního betonové vaničky s keramickou dlažbou, ochrana připojení na kanalizaci</t>
  </si>
  <si>
    <t>2,9*0,1</t>
  </si>
  <si>
    <t>965081713RT2</t>
  </si>
  <si>
    <t>Bourání dlažeb keramických tl.10 mm, nad 1 m2 sbíječka, dlaždice keramické</t>
  </si>
  <si>
    <t>968083033R00</t>
  </si>
  <si>
    <t>Vybourání plastových stěn plochy nad 4 m2</t>
  </si>
  <si>
    <t>7,8+10,5+10,3+16,2</t>
  </si>
  <si>
    <t>978059631R00</t>
  </si>
  <si>
    <t>Odsekání vnějších obkladů stěn nad 2 m2</t>
  </si>
  <si>
    <t>3*0,5</t>
  </si>
  <si>
    <t>167101201R0RR</t>
  </si>
  <si>
    <t>Sejmutí kameniva tl.50-80mm</t>
  </si>
  <si>
    <t>oprava střechy</t>
  </si>
  <si>
    <t>96-R001</t>
  </si>
  <si>
    <t xml:space="preserve">Odstranění původního deskového obkladu konstrukce atiky </t>
  </si>
  <si>
    <t>96-R008</t>
  </si>
  <si>
    <t>Sejmutí textílie a desek tepelné izolace XPS</t>
  </si>
  <si>
    <t>obrácená střecha</t>
  </si>
  <si>
    <t>978059231R00R</t>
  </si>
  <si>
    <t>Odsekání obkladů stěn, tvarovka š. 100mm</t>
  </si>
  <si>
    <t>bourání obkladu soklu</t>
  </si>
  <si>
    <t>998011001R00</t>
  </si>
  <si>
    <t>Přesun hmot pro budovy zděné výšky do 6 m</t>
  </si>
  <si>
    <t>t</t>
  </si>
  <si>
    <t>Přesun hmot</t>
  </si>
  <si>
    <t>POL7_</t>
  </si>
  <si>
    <t>711140101R00</t>
  </si>
  <si>
    <t>Odstranění izolace proti vlhkosti na ploše vodorovné, asfaltové pásy přitavením, 1 vrstva</t>
  </si>
  <si>
    <t>odstranění stávající krytiny z asfaltových pásů</t>
  </si>
  <si>
    <t>711111011RZ1</t>
  </si>
  <si>
    <t>Izolace proti vlhk.vodor. nátěr asf.susp. za stud. 1x nátěr - včetně dodávky asfaltové suspenze</t>
  </si>
  <si>
    <t>RTS 23/ II</t>
  </si>
  <si>
    <t>POL1_7</t>
  </si>
  <si>
    <t>711141559RY1R</t>
  </si>
  <si>
    <t>Izolace proti vlhk. vodorovná pásy přitavením 1 vrstva - včetně dod. asf. pásů</t>
  </si>
  <si>
    <t>-vyrovnání podkladu a natavení nového SBS modifikovaného na stropní konstrukci a navazující stěny do výšky atiky</t>
  </si>
  <si>
    <t>998711101R00</t>
  </si>
  <si>
    <t>Přesun hmot pro izolace proti vodě, výšky do 6 m</t>
  </si>
  <si>
    <t>712300831R00</t>
  </si>
  <si>
    <t>Odstranění povlakové krytiny střech do 10°, 1 vrstva</t>
  </si>
  <si>
    <t>2,75*7,05</t>
  </si>
  <si>
    <t>1,2*59</t>
  </si>
  <si>
    <t>712372111RW34R</t>
  </si>
  <si>
    <t>Provedení povlakové krytiny střech do 10°, fólií kotvenou do betonového podkladu, 4 kotvy/m2 pro tloušťku tepelné izolace do 400 mm, včetně dodávky fólie tl. 1,8 mm</t>
  </si>
  <si>
    <t>hlavní střecha : 1,2*59</t>
  </si>
  <si>
    <t>plochá střecha : 2,75*7,05</t>
  </si>
  <si>
    <t>998712101R00</t>
  </si>
  <si>
    <t>Přesun hmot pro povlakové krytiny, výšky do 6 m</t>
  </si>
  <si>
    <t>713111111RT2</t>
  </si>
  <si>
    <t>Montáž tepelné izolace stropů vrchem kladené, volně 2 vrstvy - materiál ve specifikaci</t>
  </si>
  <si>
    <t>-doplnění izolace podhledu, předpoklad - doplnění novými deskami 10%</t>
  </si>
  <si>
    <t>-doplnění tepelné izolace kolem zaatikového žlabu</t>
  </si>
  <si>
    <t>doplnění podhled : 189,1*0,1</t>
  </si>
  <si>
    <t>zaatikový žlab : 57*0,7</t>
  </si>
  <si>
    <t>713104213R00</t>
  </si>
  <si>
    <t>Odstranění tepelné izolace střech plochých, kotvené, z desek EPS, tl. nad 200 mm</t>
  </si>
  <si>
    <t>713101122R00RR</t>
  </si>
  <si>
    <t>Odstranění tepelné izolace stropů a podhledů, volně uložené, z desek minerálních</t>
  </si>
  <si>
    <t>postupné rozebrání původní tepelné izolace</t>
  </si>
  <si>
    <t>9,8*17,2</t>
  </si>
  <si>
    <t>713111111RT2RR</t>
  </si>
  <si>
    <t>Montáž tepelné izolace stropů vrchem kladené, volně 2 vrstvy</t>
  </si>
  <si>
    <t>navrácení původní izolace</t>
  </si>
  <si>
    <t>Odkaz na mn. položky pořadí 49 : 168,56000</t>
  </si>
  <si>
    <t>713141327R0R</t>
  </si>
  <si>
    <t>Montáž tepelné izolace střech do tl. 300 mm, 2 vrstvy, na kotvy (4 kusy/m2)</t>
  </si>
  <si>
    <t>713-R001</t>
  </si>
  <si>
    <t>Kontrola stavu stávající parozábrany a tepelné izolace podhledu</t>
  </si>
  <si>
    <t>kontrola stavu parozábrany ve skladbě podhledu a případná oprava, původní tepelná izolace podhledu - kontrola stavu</t>
  </si>
  <si>
    <t>765-RR</t>
  </si>
  <si>
    <t>Montáž pojistné fólie, se slepením spojů včetně dodávky podstřešní difúzní fólie</t>
  </si>
  <si>
    <t>doplnění pojistné hydroizolační fólie na tep. izol. podhledu</t>
  </si>
  <si>
    <t>(9,8*17,2)*1,2</t>
  </si>
  <si>
    <t>28375972R</t>
  </si>
  <si>
    <t>Deska spádová EPS 150</t>
  </si>
  <si>
    <t>SPCM</t>
  </si>
  <si>
    <t>2</t>
  </si>
  <si>
    <t>28376843R</t>
  </si>
  <si>
    <t>Deska izolační PIR, tl. 140 mm</t>
  </si>
  <si>
    <t>nová izolace opravované ploché střechy</t>
  </si>
  <si>
    <t>63151414.AR0R</t>
  </si>
  <si>
    <t>Deska z minerální plsti tl. 200 mm</t>
  </si>
  <si>
    <t>58,1*2*1,2</t>
  </si>
  <si>
    <t>998713101R00</t>
  </si>
  <si>
    <t>Přesun hmot pro izolace tepelné, výšky do 6 m</t>
  </si>
  <si>
    <t>721242110RT2R</t>
  </si>
  <si>
    <t>Lapač střešních splavenin, dodávka, montáž</t>
  </si>
  <si>
    <t>vč. dopojení na kanalizaci</t>
  </si>
  <si>
    <t>721-R001</t>
  </si>
  <si>
    <t>Úprava potrubí kanalizace, délka potrubí do 2m</t>
  </si>
  <si>
    <t>721-R001A</t>
  </si>
  <si>
    <t>Nerezová vpusť, dodávka a montáž, vč. obetonování</t>
  </si>
  <si>
    <t>721-R002</t>
  </si>
  <si>
    <t>Odstranění stávající střešní vpusti</t>
  </si>
  <si>
    <t>do původního hrdla potrubí kanalizace, případné doplnění mezikusu PP-HT</t>
  </si>
  <si>
    <t>762342205RT4</t>
  </si>
  <si>
    <t>Montáž kontralatí na vruty, s těsnicí pěnou včetně dodávky latí 4/6 cm</t>
  </si>
  <si>
    <t>762123110RTR2</t>
  </si>
  <si>
    <t>Montáž konstrukce stěn z fošen, hranolů do 100 cm2 včetně dodávky řeziva, hranoly 60 x 80 mm</t>
  </si>
  <si>
    <t>atika</t>
  </si>
  <si>
    <t>(57+57*0,8)*1,15</t>
  </si>
  <si>
    <t>762123110RTRR</t>
  </si>
  <si>
    <t>Montáž konstrukce z fošen, hranolů do 100 cm2 včetně dodávky řeziva, hranoly 40 x 120 mm</t>
  </si>
  <si>
    <t>u spodní vodorovné části žlabu se v místě vazníků doplňují vodorovné hranoly 40x120mm</t>
  </si>
  <si>
    <t>57*1,15</t>
  </si>
  <si>
    <t>762341210RT2R</t>
  </si>
  <si>
    <t>Montáž bednění střech rovných, prkna hrubá na sraz včetně dodávky prken</t>
  </si>
  <si>
    <t>762341811R00R</t>
  </si>
  <si>
    <t>Demontáž bednění střech rovných z prken nebo OSB</t>
  </si>
  <si>
    <t>763611232R0R</t>
  </si>
  <si>
    <t>Montáž bednění střech z desek nad tl.18 mm</t>
  </si>
  <si>
    <t>bednění střeš. žlabů</t>
  </si>
  <si>
    <t>763612111RV5R1</t>
  </si>
  <si>
    <t>Montáž obložení stěn z dřevoštěpkových desek tl. do 18 mm, na sraz, přibíjením vč. dodávky cementotřískové desky tl. 12mm</t>
  </si>
  <si>
    <t>Nové bednění dřevěné konstrukce atiky</t>
  </si>
  <si>
    <t>((0,85+0,08)*57,6)*1,15</t>
  </si>
  <si>
    <t>60623325R</t>
  </si>
  <si>
    <t>Překližka vodovzdorná tl. 20 mm</t>
  </si>
  <si>
    <t>střeš. žlab</t>
  </si>
  <si>
    <t>Odkaz na mn. položky pořadí 67 : 70,80000*1,2</t>
  </si>
  <si>
    <t>998762102R00</t>
  </si>
  <si>
    <t>Přesun hmot pro tesařské konstrukce, výšky do 12 m</t>
  </si>
  <si>
    <t>764454203R00</t>
  </si>
  <si>
    <t>Odpadní trouby z Pz plechu, kruhové, D 120 mm</t>
  </si>
  <si>
    <t>viz D.1.1.VK</t>
  </si>
  <si>
    <t>K.5</t>
  </si>
  <si>
    <t>svislé odpadní potrubí</t>
  </si>
  <si>
    <t>764430840R00</t>
  </si>
  <si>
    <t>Demontáž oplechování zdí,rš od 330 do 500 mm</t>
  </si>
  <si>
    <t>dem. oplech. soklu a parapetu</t>
  </si>
  <si>
    <t>dem. oplech. atiky</t>
  </si>
  <si>
    <t>sokl, parapet : 20,5+21,7</t>
  </si>
  <si>
    <t>atika : 57,8</t>
  </si>
  <si>
    <t>764454802R00</t>
  </si>
  <si>
    <t>Demontáž odpadních trub kruhových, D 120 mm</t>
  </si>
  <si>
    <t>3,5+1,2</t>
  </si>
  <si>
    <t>764412260R00R</t>
  </si>
  <si>
    <t>Oplechování parapetů včetně rohů Pz, rš 450 mm</t>
  </si>
  <si>
    <t>K.7</t>
  </si>
  <si>
    <t>oplechování parapetů oken</t>
  </si>
  <si>
    <t>sklon min. 3° od okna</t>
  </si>
  <si>
    <t xml:space="preserve">		délka (mm)	počet kpl</t>
  </si>
  <si>
    <t>K.7a 		3820 		1</t>
  </si>
  <si>
    <t>K.7b 		3965 		1</t>
  </si>
  <si>
    <t>K.7c 		4035 		1</t>
  </si>
  <si>
    <t>K.7d 		2005 		1</t>
  </si>
  <si>
    <t>K.7e 		975		1</t>
  </si>
  <si>
    <t>K.7f 		1020		1</t>
  </si>
  <si>
    <t>3,82+3,96+4,03+2,0+0,97+1,02</t>
  </si>
  <si>
    <t>764430210R0R</t>
  </si>
  <si>
    <t>Oplechování z Pz plechu, rš 150 mm</t>
  </si>
  <si>
    <t>K.2</t>
  </si>
  <si>
    <t>krycí lišta atiky střechy</t>
  </si>
  <si>
    <t>764430210R0R2</t>
  </si>
  <si>
    <t>K.3</t>
  </si>
  <si>
    <t>2,75*2</t>
  </si>
  <si>
    <t>764430210R0R3</t>
  </si>
  <si>
    <t>K.4</t>
  </si>
  <si>
    <t>krycí lišta ukončení PVC krytiny na fasádě</t>
  </si>
  <si>
    <t>7,05*2</t>
  </si>
  <si>
    <t>764430240R00R0</t>
  </si>
  <si>
    <t>Oplechování zdí z Pz plechu, rš 330+150</t>
  </si>
  <si>
    <t>K.9</t>
  </si>
  <si>
    <t>L lišta koutu střecha/fasáda pro natavení nového střešního pásu a krycí lišta na stěně s ETICS</t>
  </si>
  <si>
    <t>764430240R00R01</t>
  </si>
  <si>
    <t>Úprava oplechování stávající atiky a okap. žlabu u zateplované stěny</t>
  </si>
  <si>
    <t>K.10</t>
  </si>
  <si>
    <t>764430240R00R02</t>
  </si>
  <si>
    <t>Hliníková šachta pro střešní vpusti u střech s kačírkem dodávka, montáž</t>
  </si>
  <si>
    <t>K.11</t>
  </si>
  <si>
    <t>764454203R01</t>
  </si>
  <si>
    <t>K.6</t>
  </si>
  <si>
    <t>764811232R00R</t>
  </si>
  <si>
    <t>Krytina hladká z lak. Pz šablon do 0,5 m2, do 45° vč. doplňků</t>
  </si>
  <si>
    <t>K.1</t>
  </si>
  <si>
    <t>materiál - ocelový pozinkovaný plech tl.min. 0.5mm s oboustranným lakem, vnější povrch je opatřen polyesterovým lakem tl.  35 µm s matným povrchem</t>
  </si>
  <si>
    <t>Součástí dodávky střešní krytiny jsou veškeré spojovací a kotevní prvky, doplňky a související prvky a konstrukce v soupisu a výkresu střechy.  </t>
  </si>
  <si>
    <t> </t>
  </si>
  <si>
    <t>-	čistá plocha střešní krytiny - 212 m2</t>
  </si>
  <si>
    <t>-	použití běžných a speciálních šablon dle technického podkladu výrobce krytiny (okapové šablona atd.)</t>
  </si>
  <si>
    <t>-	oplechování hřebene a nároží s větráním - 39.5bm, vč. provedení konstrukce pro oplechování</t>
  </si>
  <si>
    <t>-	prvky záchytného systémy - háky - 14ks, vč. revize</t>
  </si>
  <si>
    <t>-	držáky vedení hromosvodu (přeložení původního hromosvodu)</t>
  </si>
  <si>
    <t>-	větrací děrovaný pás okapové hrany (2x), těsnící a větrací pás hřebene a nároží</t>
  </si>
  <si>
    <t>-	okapnice pojistné fólie - 55bm</t>
  </si>
  <si>
    <t>Položka obsahuje dodávku a montáž falcovaných šablon na latě nebo bednění včetně 											spojovacích prostředků s antikorozním provedením.</t>
  </si>
  <si>
    <t>Někteří výrobci požadují umístění separační fólie mezi bednění a střešní krytinu - pro návrh je použit výrobek, které je možné instalovat na husté laťování nebo bednění z prken bez této fólie. Případná změna na výrobek s fólií je součástí dodávky krytiny - bez navýšení ceny.</t>
  </si>
  <si>
    <t>Šablony budou dodávány s ochrannou fólií.</t>
  </si>
  <si>
    <t>Veškeré doplňky budou ve stejné barevnosti a se stejnou povrchovou úpravou.</t>
  </si>
  <si>
    <t>212</t>
  </si>
  <si>
    <t>764-R004</t>
  </si>
  <si>
    <t>Oplechování pod prahem vstupních dveří - nerez, r.š 400mm</t>
  </si>
  <si>
    <t>R-položka</t>
  </si>
  <si>
    <t>POL12_0</t>
  </si>
  <si>
    <t>viz D.1.1. VK</t>
  </si>
  <si>
    <t>K.8</t>
  </si>
  <si>
    <t>dodávka, montáž, včetně veškerého kotevního a spojovacího materiálu</t>
  </si>
  <si>
    <t>998764102R00</t>
  </si>
  <si>
    <t>Přesun hmot pro klempířské konstr., výšky do 12 m</t>
  </si>
  <si>
    <t>765321812R00</t>
  </si>
  <si>
    <t>Demontáž vláknocem.čtverců na laťování, do suti</t>
  </si>
  <si>
    <t>765323840R00</t>
  </si>
  <si>
    <t>Příplatek za sklon přes 30 do 45°,do suti,vláknocem.kr</t>
  </si>
  <si>
    <t>765799301R00</t>
  </si>
  <si>
    <t xml:space="preserve">Demontáž podstřešní fólie </t>
  </si>
  <si>
    <t>Odkaz na mn. položky pořadí 85 : 212,00000</t>
  </si>
  <si>
    <t>765312385R0RR</t>
  </si>
  <si>
    <t>Pás ochranný větrací okap/ hřeben plast</t>
  </si>
  <si>
    <t>39,5+55*2</t>
  </si>
  <si>
    <t>765799311RK7R</t>
  </si>
  <si>
    <t>Montáž fólie na krokve přibitím se slepením spojů včetně dodávky podstřešní difúzní fólie</t>
  </si>
  <si>
    <t>aplikace nové pojistné hydroizolační fólie na horní hranu krokví, ukončení na navazujících a prostupujících konstrukcích a prvcích lepením (s použitím systémových prvků)</t>
  </si>
  <si>
    <t>vč. napojení nové pojistné hydroizolační fólie na osazované rámy nových střešních oken</t>
  </si>
  <si>
    <t>998765101R00</t>
  </si>
  <si>
    <t>Přesun hmot pro krytiny tvrdé, výšky do 6 m</t>
  </si>
  <si>
    <t>766629310R00</t>
  </si>
  <si>
    <t>Montáž plastových stěn prosklených</t>
  </si>
  <si>
    <t>766-R001</t>
  </si>
  <si>
    <t>Výplně vnějších otvorů z plastu rozsah dodávky dle VDO a TZ</t>
  </si>
  <si>
    <t>viz D.1.1.VDO</t>
  </si>
  <si>
    <t>W.1</t>
  </si>
  <si>
    <t>W.2</t>
  </si>
  <si>
    <t>W.3</t>
  </si>
  <si>
    <t>W.4</t>
  </si>
  <si>
    <t>766-R002</t>
  </si>
  <si>
    <t>Střešní výlez pro nezateplené střechy, jednoduché zasklení - drátosklo</t>
  </si>
  <si>
    <t>viz D.1.1. VDO</t>
  </si>
  <si>
    <t>W.5</t>
  </si>
  <si>
    <t>rozm. 700x500mm</t>
  </si>
  <si>
    <t>vč. oplechování FeZn pro krytinu střechy</t>
  </si>
  <si>
    <t>766-R003</t>
  </si>
  <si>
    <t>Revizní lávka</t>
  </si>
  <si>
    <t>viz D.1.1.VTZ</t>
  </si>
  <si>
    <t>šířka lávky 0,6m, dělka 16m</t>
  </si>
  <si>
    <t>998766101R00</t>
  </si>
  <si>
    <t>Přesun hmot pro truhlářské konstr., výšky do 6 m</t>
  </si>
  <si>
    <t>767-R001</t>
  </si>
  <si>
    <t>Úprava oplocení</t>
  </si>
  <si>
    <t>Z.1</t>
  </si>
  <si>
    <t>610991111R00</t>
  </si>
  <si>
    <t>Zakrývání výplní vnitřních otvorů</t>
  </si>
  <si>
    <t>784191201R00</t>
  </si>
  <si>
    <t>Penetrace podkladu hloubková 1x</t>
  </si>
  <si>
    <t>784195212R00</t>
  </si>
  <si>
    <t>Malba bílá, bez penetrace, 2 x</t>
  </si>
  <si>
    <t>malba dotčených částí</t>
  </si>
  <si>
    <t>otěruvzdorná</t>
  </si>
  <si>
    <t>784011222RT2</t>
  </si>
  <si>
    <t>Zakrytí podlah včetně papírové lepenky</t>
  </si>
  <si>
    <t>M21-R001</t>
  </si>
  <si>
    <t>Demontáž stávajícího hromosvodu</t>
  </si>
  <si>
    <t>M21-R002</t>
  </si>
  <si>
    <t>Zpětná montáž hromosvodu do původní pozice vč. revize</t>
  </si>
  <si>
    <t>provedení hromosvodu v původním rozsahu – použití původního materiálu, montáž na povrch nového zateplovacího systému</t>
  </si>
  <si>
    <t>vč. kotevních prvků</t>
  </si>
  <si>
    <t>979990121R00</t>
  </si>
  <si>
    <t>Poplatek za uložení suti - asfaltové pásy, skupina odpadu 170302</t>
  </si>
  <si>
    <t>979990122R00</t>
  </si>
  <si>
    <t>Poplatek za uložení suti - PVC střešní krytina, skupina odpadu 170203</t>
  </si>
  <si>
    <t>979990146R00</t>
  </si>
  <si>
    <t>Poplatek za uložení lehkých izolačních materiálů - čistý polystyren</t>
  </si>
  <si>
    <t>979990161R00</t>
  </si>
  <si>
    <t>Poplatek za uložení - dřevo, skupina odpadu 170201</t>
  </si>
  <si>
    <t>979990163R00</t>
  </si>
  <si>
    <t>Poplatek za uložení suti - plast + sklo, skupina odpadu 170904</t>
  </si>
  <si>
    <t>979999987R00</t>
  </si>
  <si>
    <t>Poplatek za recyklaci směsi suti betonu, cihel, tašek a ker.výrobků, kusovost nad 1600 cm2 (170107)</t>
  </si>
  <si>
    <t>979-R001</t>
  </si>
  <si>
    <t>Poplatek za uložení suti - vláknocem. krytina</t>
  </si>
  <si>
    <t>979011111R00</t>
  </si>
  <si>
    <t>Svislá doprava suti a vybour. hmot za 2.NP</t>
  </si>
  <si>
    <t>Přesun suti</t>
  </si>
  <si>
    <t>POL8_</t>
  </si>
  <si>
    <t>979082111R00</t>
  </si>
  <si>
    <t>Vnitrostaveništní doprava suti do 10 m</t>
  </si>
  <si>
    <t>979081111R00R</t>
  </si>
  <si>
    <t>Odvoz suti a vybour. hmot na skládku do 25 km</t>
  </si>
  <si>
    <t>Včetně naložení na dopravní prostředek a složení na skládku, bez poplatku za skládku.</t>
  </si>
  <si>
    <t>00411 R</t>
  </si>
  <si>
    <t>Přípravné a průzkumné služby či práce</t>
  </si>
  <si>
    <t>Soubor</t>
  </si>
  <si>
    <t>VRN</t>
  </si>
  <si>
    <t>POL99_8</t>
  </si>
  <si>
    <t>005121 R</t>
  </si>
  <si>
    <t>Zařízení staveniště</t>
  </si>
  <si>
    <t>POL99_0</t>
  </si>
  <si>
    <t>005122010R</t>
  </si>
  <si>
    <t xml:space="preserve">Provoz objednatele </t>
  </si>
  <si>
    <t>POL99_1</t>
  </si>
  <si>
    <t>SUM</t>
  </si>
  <si>
    <t>Poznámky uchazeče k zadání</t>
  </si>
  <si>
    <t>POPUZIV</t>
  </si>
  <si>
    <t>na ostěních ukončit v systémové liště ETICS</t>
  </si>
  <si>
    <t>čtvercové šablony se zámky, rozm.290x290mm - 400x400mm, kladení "česká šablona"</t>
  </si>
  <si>
    <t>END</t>
  </si>
  <si>
    <t>Popis stavby: ZŠ Dobrovského Lanškroun</t>
  </si>
  <si>
    <t>Popis objektu: ZŠ Dobrovského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</si>
</sst>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85"/>
  <sheetViews>
    <sheetView showGridLines="0" tabSelected="1" topLeftCell="B1" zoomScaleSheetLayoutView="75" workbookViewId="0">
      <selection activeCell="B1" sqref="B1:J1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2" t="s">
        <v>24</v>
      </c>
      <c r="C2" s="113"/>
      <c r="D2" s="114"/>
      <c r="E2" s="115" t="s">
        <v>48</v>
      </c>
      <c r="F2" s="116"/>
      <c r="G2" s="116"/>
      <c r="H2" s="116"/>
      <c r="I2" s="116"/>
      <c r="J2" s="117"/>
      <c r="O2" s="1"/>
    </row>
    <row r="3" spans="1:15" ht="27" customHeight="1">
      <c r="A3" s="2"/>
      <c r="B3" s="118" t="s">
        <v>46</v>
      </c>
      <c r="C3" s="113"/>
      <c r="D3" s="119"/>
      <c r="E3" s="120" t="s">
        <v>45</v>
      </c>
      <c r="F3" s="121"/>
      <c r="G3" s="121"/>
      <c r="H3" s="121"/>
      <c r="I3" s="121"/>
      <c r="J3" s="122"/>
    </row>
    <row r="4" spans="1:15" ht="23.25" customHeight="1">
      <c r="A4" s="111">
        <v>632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SUMIF(F58:F81,A16,I58:I81)+SUMIF(F58:F81,"PSU",I58:I81)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SUMIF(F58:F81,A17,I58:I81)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SUMIF(F58:F81,A18,I58:I81)</f>
        <v>0</v>
      </c>
      <c r="J18" s="85"/>
    </row>
    <row r="19" spans="1:10" ht="23.25" customHeight="1">
      <c r="A19" s="198" t="s">
        <v>111</v>
      </c>
      <c r="B19" s="38" t="s">
        <v>29</v>
      </c>
      <c r="C19" s="62"/>
      <c r="D19" s="63"/>
      <c r="E19" s="83"/>
      <c r="F19" s="84"/>
      <c r="G19" s="83"/>
      <c r="H19" s="84"/>
      <c r="I19" s="83">
        <f>SUMIF(F58:F81,A19,I58:I81)</f>
        <v>0</v>
      </c>
      <c r="J19" s="85"/>
    </row>
    <row r="20" spans="1:10" ht="23.25" customHeight="1">
      <c r="A20" s="198" t="s">
        <v>112</v>
      </c>
      <c r="B20" s="38" t="s">
        <v>30</v>
      </c>
      <c r="C20" s="62"/>
      <c r="D20" s="63"/>
      <c r="E20" s="83"/>
      <c r="F20" s="84"/>
      <c r="G20" s="83"/>
      <c r="H20" s="84"/>
      <c r="I20" s="83">
        <f>SUMIF(F58:F81,A20,I58:I81)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>
      <c r="A33" s="2"/>
      <c r="B33" s="2"/>
      <c r="J33" s="9"/>
    </row>
    <row r="34" spans="1:52" s="21" customFormat="1" ht="18.75" customHeight="1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52" ht="25.5" hidden="1" customHeight="1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52" ht="25.5" hidden="1" customHeight="1">
      <c r="A39" s="136">
        <v>1</v>
      </c>
      <c r="B39" s="146" t="s">
        <v>49</v>
      </c>
      <c r="C39" s="147"/>
      <c r="D39" s="147"/>
      <c r="E39" s="147"/>
      <c r="F39" s="148">
        <f>'01 01 Pol'!AE353</f>
        <v>0</v>
      </c>
      <c r="G39" s="149">
        <f>'01 01 Pol'!AF353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52" ht="25.5" hidden="1" customHeight="1">
      <c r="A40" s="136">
        <v>2</v>
      </c>
      <c r="B40" s="152" t="s">
        <v>43</v>
      </c>
      <c r="C40" s="153" t="s">
        <v>45</v>
      </c>
      <c r="D40" s="153"/>
      <c r="E40" s="153"/>
      <c r="F40" s="154">
        <f>'01 01 Pol'!AE353</f>
        <v>0</v>
      </c>
      <c r="G40" s="155">
        <f>'01 01 Pol'!AF353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52" ht="25.5" hidden="1" customHeight="1">
      <c r="A41" s="136">
        <v>3</v>
      </c>
      <c r="B41" s="157" t="s">
        <v>43</v>
      </c>
      <c r="C41" s="147" t="s">
        <v>44</v>
      </c>
      <c r="D41" s="147"/>
      <c r="E41" s="147"/>
      <c r="F41" s="158">
        <f>'01 01 Pol'!AE353</f>
        <v>0</v>
      </c>
      <c r="G41" s="150">
        <f>'01 01 Pol'!AF353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52" ht="25.5" hidden="1" customHeight="1">
      <c r="A42" s="136"/>
      <c r="B42" s="159" t="s">
        <v>50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4" spans="1:52">
      <c r="A44" t="s">
        <v>52</v>
      </c>
      <c r="B44" t="s">
        <v>557</v>
      </c>
    </row>
    <row r="45" spans="1:52">
      <c r="A45" t="s">
        <v>53</v>
      </c>
      <c r="B45" t="s">
        <v>558</v>
      </c>
    </row>
    <row r="46" spans="1:52">
      <c r="A46" t="s">
        <v>54</v>
      </c>
      <c r="B46" t="s">
        <v>55</v>
      </c>
    </row>
    <row r="47" spans="1:52">
      <c r="B47" s="176" t="s">
        <v>56</v>
      </c>
      <c r="C47" s="176"/>
      <c r="D47" s="176"/>
      <c r="E47" s="176"/>
      <c r="F47" s="176"/>
      <c r="G47" s="176"/>
      <c r="H47" s="176"/>
      <c r="I47" s="176"/>
      <c r="J47" s="176"/>
      <c r="AZ47" s="175" t="str">
        <f>B47</f>
        <v>Poznámky:</v>
      </c>
    </row>
    <row r="48" spans="1:52" ht="38.25">
      <c r="B48" s="176" t="s">
        <v>57</v>
      </c>
      <c r="C48" s="176"/>
      <c r="D48" s="176"/>
      <c r="E48" s="176"/>
      <c r="F48" s="176"/>
      <c r="G48" s="176"/>
      <c r="H48" s="176"/>
      <c r="I48" s="176"/>
      <c r="J48" s="176"/>
      <c r="AZ48" s="175" t="str">
        <f>B48</f>
        <v>Součástí bouracích prací je nezbytné statické zajištění stávajících konstrukcí, ochrana stávajících částí stavby před poškozením, odvoz suti a vybouraných prvků a jejich likvidace v souladu s příslušnými právními předpisy a dodržování právních předpisů o ochraně zdraví a bezpečnosti práce.</v>
      </c>
    </row>
    <row r="49" spans="1:52" ht="25.5">
      <c r="B49" s="176" t="s">
        <v>58</v>
      </c>
      <c r="C49" s="176"/>
      <c r="D49" s="176"/>
      <c r="E49" s="176"/>
      <c r="F49" s="176"/>
      <c r="G49" s="176"/>
      <c r="H49" s="176"/>
      <c r="I49" s="176"/>
      <c r="J49" s="176"/>
      <c r="AZ49" s="175" t="str">
        <f>B49</f>
        <v>Součástí demontáže střešní krytiny a odvodňovacích prvků bude ochrana před zatékáním dešťové vody (sněhu) do stávajících konstrukcí objektu.</v>
      </c>
    </row>
    <row r="50" spans="1:52" ht="25.5">
      <c r="B50" s="176" t="s">
        <v>59</v>
      </c>
      <c r="C50" s="176"/>
      <c r="D50" s="176"/>
      <c r="E50" s="176"/>
      <c r="F50" s="176"/>
      <c r="G50" s="176"/>
      <c r="H50" s="176"/>
      <c r="I50" s="176"/>
      <c r="J50" s="176"/>
      <c r="AZ50" s="175" t="str">
        <f>B50</f>
        <v>Případné obchodní názvy výrobků v rozpočtu pouze ilustrují technické a bezpečnostní vlastnosti výrobku, použity mohou být výrobky se stejnými parametry.</v>
      </c>
    </row>
    <row r="51" spans="1:52" ht="38.25">
      <c r="B51" s="176" t="s">
        <v>60</v>
      </c>
      <c r="C51" s="176"/>
      <c r="D51" s="176"/>
      <c r="E51" s="176"/>
      <c r="F51" s="176"/>
      <c r="G51" s="176"/>
      <c r="H51" s="176"/>
      <c r="I51" s="176"/>
      <c r="J51" s="176"/>
      <c r="AZ51" s="175" t="str">
        <f>B51</f>
        <v>Při práci na střeše a fasádě objektu budou přijata nezbytná bezpečnostní opatření vyplývající z provozu na navazujících zpevněných plochách a opatření k ochraně stávajících a navazujících konstrukcí objektu (stávající střecha, fasáda, okna atd.)</v>
      </c>
    </row>
    <row r="52" spans="1:52" ht="38.25">
      <c r="B52" s="176" t="s">
        <v>61</v>
      </c>
      <c r="C52" s="176"/>
      <c r="D52" s="176"/>
      <c r="E52" s="176"/>
      <c r="F52" s="176"/>
      <c r="G52" s="176"/>
      <c r="H52" s="176"/>
      <c r="I52" s="176"/>
      <c r="J52" s="176"/>
      <c r="AZ52" s="175" t="str">
        <f>B52</f>
        <v>Bourání bude probíhat postupným rozebíráním konstrukcí do předem vyhraného prostoru k další manipulaci a odvozu. Kolem objektu bude vytvořeno odpovídající ochranné pásmo. Při provádění bouracích prací bude respektován stávající stav staveb.</v>
      </c>
    </row>
    <row r="55" spans="1:52" ht="15.75">
      <c r="B55" s="177" t="s">
        <v>62</v>
      </c>
    </row>
    <row r="57" spans="1:52" ht="25.5" customHeight="1">
      <c r="A57" s="179"/>
      <c r="B57" s="182" t="s">
        <v>18</v>
      </c>
      <c r="C57" s="182" t="s">
        <v>6</v>
      </c>
      <c r="D57" s="183"/>
      <c r="E57" s="183"/>
      <c r="F57" s="184" t="s">
        <v>63</v>
      </c>
      <c r="G57" s="184"/>
      <c r="H57" s="184"/>
      <c r="I57" s="184" t="s">
        <v>31</v>
      </c>
      <c r="J57" s="184" t="s">
        <v>0</v>
      </c>
    </row>
    <row r="58" spans="1:52" ht="36.75" customHeight="1">
      <c r="A58" s="180"/>
      <c r="B58" s="185" t="s">
        <v>64</v>
      </c>
      <c r="C58" s="186" t="s">
        <v>65</v>
      </c>
      <c r="D58" s="187"/>
      <c r="E58" s="187"/>
      <c r="F58" s="194" t="s">
        <v>26</v>
      </c>
      <c r="G58" s="195"/>
      <c r="H58" s="195"/>
      <c r="I58" s="195">
        <f>'01 01 Pol'!G8</f>
        <v>0</v>
      </c>
      <c r="J58" s="191" t="str">
        <f>IF(I82=0,"",I58/I82*100)</f>
        <v/>
      </c>
    </row>
    <row r="59" spans="1:52" ht="36.75" customHeight="1">
      <c r="A59" s="180"/>
      <c r="B59" s="185" t="s">
        <v>66</v>
      </c>
      <c r="C59" s="186" t="s">
        <v>67</v>
      </c>
      <c r="D59" s="187"/>
      <c r="E59" s="187"/>
      <c r="F59" s="194" t="s">
        <v>26</v>
      </c>
      <c r="G59" s="195"/>
      <c r="H59" s="195"/>
      <c r="I59" s="195">
        <f>'01 01 Pol'!G24</f>
        <v>0</v>
      </c>
      <c r="J59" s="191" t="str">
        <f>IF(I82=0,"",I59/I82*100)</f>
        <v/>
      </c>
    </row>
    <row r="60" spans="1:52" ht="36.75" customHeight="1">
      <c r="A60" s="180"/>
      <c r="B60" s="185" t="s">
        <v>68</v>
      </c>
      <c r="C60" s="186" t="s">
        <v>69</v>
      </c>
      <c r="D60" s="187"/>
      <c r="E60" s="187"/>
      <c r="F60" s="194" t="s">
        <v>26</v>
      </c>
      <c r="G60" s="195"/>
      <c r="H60" s="195"/>
      <c r="I60" s="195">
        <f>'01 01 Pol'!G28</f>
        <v>0</v>
      </c>
      <c r="J60" s="191" t="str">
        <f>IF(I82=0,"",I60/I82*100)</f>
        <v/>
      </c>
    </row>
    <row r="61" spans="1:52" ht="36.75" customHeight="1">
      <c r="A61" s="180"/>
      <c r="B61" s="185" t="s">
        <v>70</v>
      </c>
      <c r="C61" s="186" t="s">
        <v>71</v>
      </c>
      <c r="D61" s="187"/>
      <c r="E61" s="187"/>
      <c r="F61" s="194" t="s">
        <v>26</v>
      </c>
      <c r="G61" s="195"/>
      <c r="H61" s="195"/>
      <c r="I61" s="195">
        <f>'01 01 Pol'!G39</f>
        <v>0</v>
      </c>
      <c r="J61" s="191" t="str">
        <f>IF(I82=0,"",I61/I82*100)</f>
        <v/>
      </c>
    </row>
    <row r="62" spans="1:52" ht="36.75" customHeight="1">
      <c r="A62" s="180"/>
      <c r="B62" s="185" t="s">
        <v>72</v>
      </c>
      <c r="C62" s="186" t="s">
        <v>73</v>
      </c>
      <c r="D62" s="187"/>
      <c r="E62" s="187"/>
      <c r="F62" s="194" t="s">
        <v>26</v>
      </c>
      <c r="G62" s="195"/>
      <c r="H62" s="195"/>
      <c r="I62" s="195">
        <f>'01 01 Pol'!G43</f>
        <v>0</v>
      </c>
      <c r="J62" s="191" t="str">
        <f>IF(I82=0,"",I62/I82*100)</f>
        <v/>
      </c>
    </row>
    <row r="63" spans="1:52" ht="36.75" customHeight="1">
      <c r="A63" s="180"/>
      <c r="B63" s="185" t="s">
        <v>74</v>
      </c>
      <c r="C63" s="186" t="s">
        <v>75</v>
      </c>
      <c r="D63" s="187"/>
      <c r="E63" s="187"/>
      <c r="F63" s="194" t="s">
        <v>26</v>
      </c>
      <c r="G63" s="195"/>
      <c r="H63" s="195"/>
      <c r="I63" s="195">
        <f>'01 01 Pol'!G49</f>
        <v>0</v>
      </c>
      <c r="J63" s="191" t="str">
        <f>IF(I82=0,"",I63/I82*100)</f>
        <v/>
      </c>
    </row>
    <row r="64" spans="1:52" ht="36.75" customHeight="1">
      <c r="A64" s="180"/>
      <c r="B64" s="185" t="s">
        <v>76</v>
      </c>
      <c r="C64" s="186" t="s">
        <v>77</v>
      </c>
      <c r="D64" s="187"/>
      <c r="E64" s="187"/>
      <c r="F64" s="194" t="s">
        <v>26</v>
      </c>
      <c r="G64" s="195"/>
      <c r="H64" s="195"/>
      <c r="I64" s="195">
        <f>'01 01 Pol'!G76</f>
        <v>0</v>
      </c>
      <c r="J64" s="191" t="str">
        <f>IF(I82=0,"",I64/I82*100)</f>
        <v/>
      </c>
    </row>
    <row r="65" spans="1:10" ht="36.75" customHeight="1">
      <c r="A65" s="180"/>
      <c r="B65" s="185" t="s">
        <v>78</v>
      </c>
      <c r="C65" s="186" t="s">
        <v>79</v>
      </c>
      <c r="D65" s="187"/>
      <c r="E65" s="187"/>
      <c r="F65" s="194" t="s">
        <v>26</v>
      </c>
      <c r="G65" s="195"/>
      <c r="H65" s="195"/>
      <c r="I65" s="195">
        <f>'01 01 Pol'!G84</f>
        <v>0</v>
      </c>
      <c r="J65" s="191" t="str">
        <f>IF(I82=0,"",I65/I82*100)</f>
        <v/>
      </c>
    </row>
    <row r="66" spans="1:10" ht="36.75" customHeight="1">
      <c r="A66" s="180"/>
      <c r="B66" s="185" t="s">
        <v>80</v>
      </c>
      <c r="C66" s="186" t="s">
        <v>81</v>
      </c>
      <c r="D66" s="187"/>
      <c r="E66" s="187"/>
      <c r="F66" s="194" t="s">
        <v>26</v>
      </c>
      <c r="G66" s="195"/>
      <c r="H66" s="195"/>
      <c r="I66" s="195">
        <f>'01 01 Pol'!G92</f>
        <v>0</v>
      </c>
      <c r="J66" s="191" t="str">
        <f>IF(I82=0,"",I66/I82*100)</f>
        <v/>
      </c>
    </row>
    <row r="67" spans="1:10" ht="36.75" customHeight="1">
      <c r="A67" s="180"/>
      <c r="B67" s="185" t="s">
        <v>82</v>
      </c>
      <c r="C67" s="186" t="s">
        <v>83</v>
      </c>
      <c r="D67" s="187"/>
      <c r="E67" s="187"/>
      <c r="F67" s="194" t="s">
        <v>26</v>
      </c>
      <c r="G67" s="195"/>
      <c r="H67" s="195"/>
      <c r="I67" s="195">
        <f>'01 01 Pol'!G94</f>
        <v>0</v>
      </c>
      <c r="J67" s="191" t="str">
        <f>IF(I82=0,"",I67/I82*100)</f>
        <v/>
      </c>
    </row>
    <row r="68" spans="1:10" ht="36.75" customHeight="1">
      <c r="A68" s="180"/>
      <c r="B68" s="185" t="s">
        <v>84</v>
      </c>
      <c r="C68" s="186" t="s">
        <v>85</v>
      </c>
      <c r="D68" s="187"/>
      <c r="E68" s="187"/>
      <c r="F68" s="194" t="s">
        <v>26</v>
      </c>
      <c r="G68" s="195"/>
      <c r="H68" s="195"/>
      <c r="I68" s="195">
        <f>'01 01 Pol'!G115</f>
        <v>0</v>
      </c>
      <c r="J68" s="191" t="str">
        <f>IF(I82=0,"",I68/I82*100)</f>
        <v/>
      </c>
    </row>
    <row r="69" spans="1:10" ht="36.75" customHeight="1">
      <c r="A69" s="180"/>
      <c r="B69" s="185" t="s">
        <v>86</v>
      </c>
      <c r="C69" s="186" t="s">
        <v>87</v>
      </c>
      <c r="D69" s="187"/>
      <c r="E69" s="187"/>
      <c r="F69" s="194" t="s">
        <v>27</v>
      </c>
      <c r="G69" s="195"/>
      <c r="H69" s="195"/>
      <c r="I69" s="195">
        <f>'01 01 Pol'!G117</f>
        <v>0</v>
      </c>
      <c r="J69" s="191" t="str">
        <f>IF(I82=0,"",I69/I82*100)</f>
        <v/>
      </c>
    </row>
    <row r="70" spans="1:10" ht="36.75" customHeight="1">
      <c r="A70" s="180"/>
      <c r="B70" s="185" t="s">
        <v>88</v>
      </c>
      <c r="C70" s="186" t="s">
        <v>89</v>
      </c>
      <c r="D70" s="187"/>
      <c r="E70" s="187"/>
      <c r="F70" s="194" t="s">
        <v>27</v>
      </c>
      <c r="G70" s="195"/>
      <c r="H70" s="195"/>
      <c r="I70" s="195">
        <f>'01 01 Pol'!G128</f>
        <v>0</v>
      </c>
      <c r="J70" s="191" t="str">
        <f>IF(I82=0,"",I70/I82*100)</f>
        <v/>
      </c>
    </row>
    <row r="71" spans="1:10" ht="36.75" customHeight="1">
      <c r="A71" s="180"/>
      <c r="B71" s="185" t="s">
        <v>90</v>
      </c>
      <c r="C71" s="186" t="s">
        <v>91</v>
      </c>
      <c r="D71" s="187"/>
      <c r="E71" s="187"/>
      <c r="F71" s="194" t="s">
        <v>27</v>
      </c>
      <c r="G71" s="195"/>
      <c r="H71" s="195"/>
      <c r="I71" s="195">
        <f>'01 01 Pol'!G136</f>
        <v>0</v>
      </c>
      <c r="J71" s="191" t="str">
        <f>IF(I82=0,"",I71/I82*100)</f>
        <v/>
      </c>
    </row>
    <row r="72" spans="1:10" ht="36.75" customHeight="1">
      <c r="A72" s="180"/>
      <c r="B72" s="185" t="s">
        <v>92</v>
      </c>
      <c r="C72" s="186" t="s">
        <v>93</v>
      </c>
      <c r="D72" s="187"/>
      <c r="E72" s="187"/>
      <c r="F72" s="194" t="s">
        <v>27</v>
      </c>
      <c r="G72" s="195"/>
      <c r="H72" s="195"/>
      <c r="I72" s="195">
        <f>'01 01 Pol'!G164</f>
        <v>0</v>
      </c>
      <c r="J72" s="191" t="str">
        <f>IF(I82=0,"",I72/I82*100)</f>
        <v/>
      </c>
    </row>
    <row r="73" spans="1:10" ht="36.75" customHeight="1">
      <c r="A73" s="180"/>
      <c r="B73" s="185" t="s">
        <v>94</v>
      </c>
      <c r="C73" s="186" t="s">
        <v>95</v>
      </c>
      <c r="D73" s="187"/>
      <c r="E73" s="187"/>
      <c r="F73" s="194" t="s">
        <v>27</v>
      </c>
      <c r="G73" s="195"/>
      <c r="H73" s="195"/>
      <c r="I73" s="195">
        <f>'01 01 Pol'!G171</f>
        <v>0</v>
      </c>
      <c r="J73" s="191" t="str">
        <f>IF(I82=0,"",I73/I82*100)</f>
        <v/>
      </c>
    </row>
    <row r="74" spans="1:10" ht="36.75" customHeight="1">
      <c r="A74" s="180"/>
      <c r="B74" s="185" t="s">
        <v>96</v>
      </c>
      <c r="C74" s="186" t="s">
        <v>97</v>
      </c>
      <c r="D74" s="187"/>
      <c r="E74" s="187"/>
      <c r="F74" s="194" t="s">
        <v>27</v>
      </c>
      <c r="G74" s="195"/>
      <c r="H74" s="195"/>
      <c r="I74" s="195">
        <f>'01 01 Pol'!G191</f>
        <v>0</v>
      </c>
      <c r="J74" s="191" t="str">
        <f>IF(I82=0,"",I74/I82*100)</f>
        <v/>
      </c>
    </row>
    <row r="75" spans="1:10" ht="36.75" customHeight="1">
      <c r="A75" s="180"/>
      <c r="B75" s="185" t="s">
        <v>98</v>
      </c>
      <c r="C75" s="186" t="s">
        <v>99</v>
      </c>
      <c r="D75" s="187"/>
      <c r="E75" s="187"/>
      <c r="F75" s="194" t="s">
        <v>27</v>
      </c>
      <c r="G75" s="195"/>
      <c r="H75" s="195"/>
      <c r="I75" s="195">
        <f>'01 01 Pol'!G287</f>
        <v>0</v>
      </c>
      <c r="J75" s="191" t="str">
        <f>IF(I82=0,"",I75/I82*100)</f>
        <v/>
      </c>
    </row>
    <row r="76" spans="1:10" ht="36.75" customHeight="1">
      <c r="A76" s="180"/>
      <c r="B76" s="185" t="s">
        <v>100</v>
      </c>
      <c r="C76" s="186" t="s">
        <v>101</v>
      </c>
      <c r="D76" s="187"/>
      <c r="E76" s="187"/>
      <c r="F76" s="194" t="s">
        <v>27</v>
      </c>
      <c r="G76" s="195"/>
      <c r="H76" s="195"/>
      <c r="I76" s="195">
        <f>'01 01 Pol'!G298</f>
        <v>0</v>
      </c>
      <c r="J76" s="191" t="str">
        <f>IF(I82=0,"",I76/I82*100)</f>
        <v/>
      </c>
    </row>
    <row r="77" spans="1:10" ht="36.75" customHeight="1">
      <c r="A77" s="180"/>
      <c r="B77" s="185" t="s">
        <v>102</v>
      </c>
      <c r="C77" s="186" t="s">
        <v>103</v>
      </c>
      <c r="D77" s="187"/>
      <c r="E77" s="187"/>
      <c r="F77" s="194" t="s">
        <v>27</v>
      </c>
      <c r="G77" s="195"/>
      <c r="H77" s="195"/>
      <c r="I77" s="195">
        <f>'01 01 Pol'!G319</f>
        <v>0</v>
      </c>
      <c r="J77" s="191" t="str">
        <f>IF(I82=0,"",I77/I82*100)</f>
        <v/>
      </c>
    </row>
    <row r="78" spans="1:10" ht="36.75" customHeight="1">
      <c r="A78" s="180"/>
      <c r="B78" s="185" t="s">
        <v>104</v>
      </c>
      <c r="C78" s="186" t="s">
        <v>105</v>
      </c>
      <c r="D78" s="187"/>
      <c r="E78" s="187"/>
      <c r="F78" s="194" t="s">
        <v>27</v>
      </c>
      <c r="G78" s="195"/>
      <c r="H78" s="195"/>
      <c r="I78" s="195">
        <f>'01 01 Pol'!G324</f>
        <v>0</v>
      </c>
      <c r="J78" s="191" t="str">
        <f>IF(I82=0,"",I78/I82*100)</f>
        <v/>
      </c>
    </row>
    <row r="79" spans="1:10" ht="36.75" customHeight="1">
      <c r="A79" s="180"/>
      <c r="B79" s="185" t="s">
        <v>106</v>
      </c>
      <c r="C79" s="186" t="s">
        <v>107</v>
      </c>
      <c r="D79" s="187"/>
      <c r="E79" s="187"/>
      <c r="F79" s="194" t="s">
        <v>28</v>
      </c>
      <c r="G79" s="195"/>
      <c r="H79" s="195"/>
      <c r="I79" s="195">
        <f>'01 01 Pol'!G331</f>
        <v>0</v>
      </c>
      <c r="J79" s="191" t="str">
        <f>IF(I82=0,"",I79/I82*100)</f>
        <v/>
      </c>
    </row>
    <row r="80" spans="1:10" ht="36.75" customHeight="1">
      <c r="A80" s="180"/>
      <c r="B80" s="185" t="s">
        <v>108</v>
      </c>
      <c r="C80" s="186" t="s">
        <v>109</v>
      </c>
      <c r="D80" s="187"/>
      <c r="E80" s="187"/>
      <c r="F80" s="194" t="s">
        <v>110</v>
      </c>
      <c r="G80" s="195"/>
      <c r="H80" s="195"/>
      <c r="I80" s="195">
        <f>'01 01 Pol'!G336</f>
        <v>0</v>
      </c>
      <c r="J80" s="191" t="str">
        <f>IF(I82=0,"",I80/I82*100)</f>
        <v/>
      </c>
    </row>
    <row r="81" spans="1:10" ht="36.75" customHeight="1">
      <c r="A81" s="180"/>
      <c r="B81" s="185" t="s">
        <v>111</v>
      </c>
      <c r="C81" s="186" t="s">
        <v>29</v>
      </c>
      <c r="D81" s="187"/>
      <c r="E81" s="187"/>
      <c r="F81" s="194" t="s">
        <v>111</v>
      </c>
      <c r="G81" s="195"/>
      <c r="H81" s="195"/>
      <c r="I81" s="195">
        <f>'01 01 Pol'!G348</f>
        <v>0</v>
      </c>
      <c r="J81" s="191" t="str">
        <f>IF(I82=0,"",I81/I82*100)</f>
        <v/>
      </c>
    </row>
    <row r="82" spans="1:10" ht="25.5" customHeight="1">
      <c r="A82" s="181"/>
      <c r="B82" s="188" t="s">
        <v>1</v>
      </c>
      <c r="C82" s="189"/>
      <c r="D82" s="190"/>
      <c r="E82" s="190"/>
      <c r="F82" s="196"/>
      <c r="G82" s="197"/>
      <c r="H82" s="197"/>
      <c r="I82" s="197">
        <f>SUM(I58:I81)</f>
        <v>0</v>
      </c>
      <c r="J82" s="192">
        <f>SUM(J58:J81)</f>
        <v>0</v>
      </c>
    </row>
    <row r="83" spans="1:10">
      <c r="F83" s="135"/>
      <c r="G83" s="135"/>
      <c r="H83" s="135"/>
      <c r="I83" s="135"/>
      <c r="J83" s="193"/>
    </row>
    <row r="84" spans="1:10">
      <c r="F84" s="135"/>
      <c r="G84" s="135"/>
      <c r="H84" s="135"/>
      <c r="I84" s="135"/>
      <c r="J84" s="193"/>
    </row>
    <row r="85" spans="1:10">
      <c r="F85" s="135"/>
      <c r="G85" s="135"/>
      <c r="H85" s="135"/>
      <c r="I85" s="135"/>
      <c r="J85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78:E78"/>
    <mergeCell ref="C79:E79"/>
    <mergeCell ref="C80:E80"/>
    <mergeCell ref="C81:E81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B48:J48"/>
    <mergeCell ref="B49:J49"/>
    <mergeCell ref="B50:J50"/>
    <mergeCell ref="B51:J51"/>
    <mergeCell ref="B52:J52"/>
    <mergeCell ref="C39:E39"/>
    <mergeCell ref="C40:E40"/>
    <mergeCell ref="C41:E41"/>
    <mergeCell ref="B42:E42"/>
    <mergeCell ref="B47:J4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>
      <c r="A4" s="50" t="s">
        <v>10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>
      <c r="A2" s="200" t="s">
        <v>8</v>
      </c>
      <c r="B2" s="49"/>
      <c r="C2" s="203" t="s">
        <v>48</v>
      </c>
      <c r="D2" s="201"/>
      <c r="E2" s="201"/>
      <c r="F2" s="201"/>
      <c r="G2" s="202"/>
      <c r="AG2" t="s">
        <v>114</v>
      </c>
    </row>
    <row r="3" spans="1:60" ht="24.95" customHeight="1">
      <c r="A3" s="200" t="s">
        <v>9</v>
      </c>
      <c r="B3" s="49"/>
      <c r="C3" s="203" t="s">
        <v>45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116</v>
      </c>
    </row>
    <row r="5" spans="1:60">
      <c r="D5" s="10"/>
    </row>
    <row r="6" spans="1:60" ht="38.25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31</v>
      </c>
      <c r="H6" s="213" t="s">
        <v>32</v>
      </c>
      <c r="I6" s="213" t="s">
        <v>123</v>
      </c>
      <c r="J6" s="213" t="s">
        <v>33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>
      <c r="A8" s="243" t="s">
        <v>139</v>
      </c>
      <c r="B8" s="244" t="s">
        <v>64</v>
      </c>
      <c r="C8" s="265" t="s">
        <v>65</v>
      </c>
      <c r="D8" s="245"/>
      <c r="E8" s="246"/>
      <c r="F8" s="247"/>
      <c r="G8" s="248">
        <f>SUMIF(AG9:AG23,"&lt;&gt;NOR",G9:G23)</f>
        <v>0</v>
      </c>
      <c r="H8" s="242"/>
      <c r="I8" s="242">
        <f>SUM(I9:I23)</f>
        <v>0</v>
      </c>
      <c r="J8" s="242"/>
      <c r="K8" s="242">
        <f>SUM(K9:K23)</f>
        <v>0</v>
      </c>
      <c r="L8" s="242"/>
      <c r="M8" s="242">
        <f>SUM(M9:M23)</f>
        <v>0</v>
      </c>
      <c r="N8" s="241"/>
      <c r="O8" s="241">
        <f>SUM(O9:O23)</f>
        <v>0</v>
      </c>
      <c r="P8" s="241"/>
      <c r="Q8" s="241">
        <f>SUM(Q9:Q23)</f>
        <v>2.57</v>
      </c>
      <c r="R8" s="242"/>
      <c r="S8" s="242"/>
      <c r="T8" s="242"/>
      <c r="U8" s="242"/>
      <c r="V8" s="242">
        <f>SUM(V9:V23)</f>
        <v>15.98</v>
      </c>
      <c r="W8" s="242"/>
      <c r="X8" s="242"/>
      <c r="Y8" s="242"/>
      <c r="AG8" t="s">
        <v>140</v>
      </c>
    </row>
    <row r="9" spans="1:60" outlineLevel="1">
      <c r="A9" s="250">
        <v>1</v>
      </c>
      <c r="B9" s="251" t="s">
        <v>141</v>
      </c>
      <c r="C9" s="266" t="s">
        <v>142</v>
      </c>
      <c r="D9" s="252" t="s">
        <v>143</v>
      </c>
      <c r="E9" s="253">
        <v>18.600000000000001</v>
      </c>
      <c r="F9" s="254"/>
      <c r="G9" s="255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3">
        <v>0</v>
      </c>
      <c r="O9" s="233">
        <f>ROUND(E9*N9,2)</f>
        <v>0</v>
      </c>
      <c r="P9" s="233">
        <v>0.13800000000000001</v>
      </c>
      <c r="Q9" s="233">
        <f>ROUND(E9*P9,2)</f>
        <v>2.57</v>
      </c>
      <c r="R9" s="234"/>
      <c r="S9" s="234" t="s">
        <v>144</v>
      </c>
      <c r="T9" s="234" t="s">
        <v>144</v>
      </c>
      <c r="U9" s="234">
        <v>0.16</v>
      </c>
      <c r="V9" s="234">
        <f>ROUND(E9*U9,2)</f>
        <v>2.98</v>
      </c>
      <c r="W9" s="234"/>
      <c r="X9" s="234" t="s">
        <v>145</v>
      </c>
      <c r="Y9" s="234" t="s">
        <v>146</v>
      </c>
      <c r="Z9" s="214"/>
      <c r="AA9" s="214"/>
      <c r="AB9" s="214"/>
      <c r="AC9" s="214"/>
      <c r="AD9" s="214"/>
      <c r="AE9" s="214"/>
      <c r="AF9" s="214"/>
      <c r="AG9" s="214" t="s">
        <v>147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>
      <c r="A10" s="231"/>
      <c r="B10" s="232"/>
      <c r="C10" s="267" t="s">
        <v>148</v>
      </c>
      <c r="D10" s="236"/>
      <c r="E10" s="237">
        <v>18.600000000000001</v>
      </c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34"/>
      <c r="Z10" s="214"/>
      <c r="AA10" s="214"/>
      <c r="AB10" s="214"/>
      <c r="AC10" s="214"/>
      <c r="AD10" s="214"/>
      <c r="AE10" s="214"/>
      <c r="AF10" s="214"/>
      <c r="AG10" s="214" t="s">
        <v>149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>
      <c r="A11" s="250">
        <v>2</v>
      </c>
      <c r="B11" s="251" t="s">
        <v>150</v>
      </c>
      <c r="C11" s="266" t="s">
        <v>151</v>
      </c>
      <c r="D11" s="252" t="s">
        <v>152</v>
      </c>
      <c r="E11" s="253">
        <v>10.625</v>
      </c>
      <c r="F11" s="254"/>
      <c r="G11" s="255">
        <f>ROUND(E11*F11,2)</f>
        <v>0</v>
      </c>
      <c r="H11" s="235"/>
      <c r="I11" s="234">
        <f>ROUND(E11*H11,2)</f>
        <v>0</v>
      </c>
      <c r="J11" s="235"/>
      <c r="K11" s="234">
        <f>ROUND(E11*J11,2)</f>
        <v>0</v>
      </c>
      <c r="L11" s="234">
        <v>21</v>
      </c>
      <c r="M11" s="234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4"/>
      <c r="S11" s="234" t="s">
        <v>144</v>
      </c>
      <c r="T11" s="234" t="s">
        <v>144</v>
      </c>
      <c r="U11" s="234">
        <v>0.37</v>
      </c>
      <c r="V11" s="234">
        <f>ROUND(E11*U11,2)</f>
        <v>3.93</v>
      </c>
      <c r="W11" s="234"/>
      <c r="X11" s="234" t="s">
        <v>145</v>
      </c>
      <c r="Y11" s="234" t="s">
        <v>146</v>
      </c>
      <c r="Z11" s="214"/>
      <c r="AA11" s="214"/>
      <c r="AB11" s="214"/>
      <c r="AC11" s="214"/>
      <c r="AD11" s="214"/>
      <c r="AE11" s="214"/>
      <c r="AF11" s="214"/>
      <c r="AG11" s="214" t="s">
        <v>147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>
      <c r="A12" s="231"/>
      <c r="B12" s="232"/>
      <c r="C12" s="268" t="s">
        <v>153</v>
      </c>
      <c r="D12" s="256"/>
      <c r="E12" s="256"/>
      <c r="F12" s="256"/>
      <c r="G12" s="256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34"/>
      <c r="Z12" s="214"/>
      <c r="AA12" s="214"/>
      <c r="AB12" s="214"/>
      <c r="AC12" s="214"/>
      <c r="AD12" s="214"/>
      <c r="AE12" s="214"/>
      <c r="AF12" s="214"/>
      <c r="AG12" s="214" t="s">
        <v>154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>
      <c r="A13" s="231"/>
      <c r="B13" s="232"/>
      <c r="C13" s="267" t="s">
        <v>155</v>
      </c>
      <c r="D13" s="236"/>
      <c r="E13" s="237">
        <v>11.625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34"/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>
      <c r="A14" s="231"/>
      <c r="B14" s="232"/>
      <c r="C14" s="267" t="s">
        <v>156</v>
      </c>
      <c r="D14" s="236"/>
      <c r="E14" s="237">
        <v>-1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34"/>
      <c r="Z14" s="214"/>
      <c r="AA14" s="214"/>
      <c r="AB14" s="214"/>
      <c r="AC14" s="214"/>
      <c r="AD14" s="214"/>
      <c r="AE14" s="214"/>
      <c r="AF14" s="214"/>
      <c r="AG14" s="214" t="s">
        <v>149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>
      <c r="A15" s="250">
        <v>3</v>
      </c>
      <c r="B15" s="251" t="s">
        <v>157</v>
      </c>
      <c r="C15" s="266" t="s">
        <v>158</v>
      </c>
      <c r="D15" s="252" t="s">
        <v>152</v>
      </c>
      <c r="E15" s="253">
        <v>1</v>
      </c>
      <c r="F15" s="254"/>
      <c r="G15" s="255">
        <f>ROUND(E15*F15,2)</f>
        <v>0</v>
      </c>
      <c r="H15" s="235"/>
      <c r="I15" s="234">
        <f>ROUND(E15*H15,2)</f>
        <v>0</v>
      </c>
      <c r="J15" s="235"/>
      <c r="K15" s="234">
        <f>ROUND(E15*J15,2)</f>
        <v>0</v>
      </c>
      <c r="L15" s="234">
        <v>21</v>
      </c>
      <c r="M15" s="234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4"/>
      <c r="S15" s="234" t="s">
        <v>144</v>
      </c>
      <c r="T15" s="234" t="s">
        <v>144</v>
      </c>
      <c r="U15" s="234">
        <v>3.53</v>
      </c>
      <c r="V15" s="234">
        <f>ROUND(E15*U15,2)</f>
        <v>3.53</v>
      </c>
      <c r="W15" s="234"/>
      <c r="X15" s="234" t="s">
        <v>145</v>
      </c>
      <c r="Y15" s="234" t="s">
        <v>146</v>
      </c>
      <c r="Z15" s="214"/>
      <c r="AA15" s="214"/>
      <c r="AB15" s="214"/>
      <c r="AC15" s="214"/>
      <c r="AD15" s="214"/>
      <c r="AE15" s="214"/>
      <c r="AF15" s="214"/>
      <c r="AG15" s="214" t="s">
        <v>147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>
      <c r="A16" s="231"/>
      <c r="B16" s="232"/>
      <c r="C16" s="268" t="s">
        <v>153</v>
      </c>
      <c r="D16" s="256"/>
      <c r="E16" s="256"/>
      <c r="F16" s="256"/>
      <c r="G16" s="256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34"/>
      <c r="Z16" s="214"/>
      <c r="AA16" s="214"/>
      <c r="AB16" s="214"/>
      <c r="AC16" s="214"/>
      <c r="AD16" s="214"/>
      <c r="AE16" s="214"/>
      <c r="AF16" s="214"/>
      <c r="AG16" s="214" t="s">
        <v>154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>
      <c r="A17" s="250">
        <v>4</v>
      </c>
      <c r="B17" s="251" t="s">
        <v>159</v>
      </c>
      <c r="C17" s="266" t="s">
        <v>160</v>
      </c>
      <c r="D17" s="252" t="s">
        <v>152</v>
      </c>
      <c r="E17" s="253">
        <v>11.625</v>
      </c>
      <c r="F17" s="254"/>
      <c r="G17" s="255">
        <f>ROUND(E17*F17,2)</f>
        <v>0</v>
      </c>
      <c r="H17" s="235"/>
      <c r="I17" s="234">
        <f>ROUND(E17*H17,2)</f>
        <v>0</v>
      </c>
      <c r="J17" s="235"/>
      <c r="K17" s="234">
        <f>ROUND(E17*J17,2)</f>
        <v>0</v>
      </c>
      <c r="L17" s="234">
        <v>21</v>
      </c>
      <c r="M17" s="234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4"/>
      <c r="S17" s="234" t="s">
        <v>144</v>
      </c>
      <c r="T17" s="234" t="s">
        <v>144</v>
      </c>
      <c r="U17" s="234">
        <v>7.0000000000000007E-2</v>
      </c>
      <c r="V17" s="234">
        <f>ROUND(E17*U17,2)</f>
        <v>0.81</v>
      </c>
      <c r="W17" s="234"/>
      <c r="X17" s="234" t="s">
        <v>145</v>
      </c>
      <c r="Y17" s="234" t="s">
        <v>146</v>
      </c>
      <c r="Z17" s="214"/>
      <c r="AA17" s="214"/>
      <c r="AB17" s="214"/>
      <c r="AC17" s="214"/>
      <c r="AD17" s="214"/>
      <c r="AE17" s="214"/>
      <c r="AF17" s="214"/>
      <c r="AG17" s="214" t="s">
        <v>147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>
      <c r="A18" s="231"/>
      <c r="B18" s="232"/>
      <c r="C18" s="267" t="s">
        <v>161</v>
      </c>
      <c r="D18" s="236"/>
      <c r="E18" s="237">
        <v>10.625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34"/>
      <c r="Z18" s="214"/>
      <c r="AA18" s="214"/>
      <c r="AB18" s="214"/>
      <c r="AC18" s="214"/>
      <c r="AD18" s="214"/>
      <c r="AE18" s="214"/>
      <c r="AF18" s="214"/>
      <c r="AG18" s="214" t="s">
        <v>149</v>
      </c>
      <c r="AH18" s="214">
        <v>5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>
      <c r="A19" s="231"/>
      <c r="B19" s="232"/>
      <c r="C19" s="267" t="s">
        <v>162</v>
      </c>
      <c r="D19" s="236"/>
      <c r="E19" s="237">
        <v>1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34"/>
      <c r="Z19" s="214"/>
      <c r="AA19" s="214"/>
      <c r="AB19" s="214"/>
      <c r="AC19" s="214"/>
      <c r="AD19" s="214"/>
      <c r="AE19" s="214"/>
      <c r="AF19" s="214"/>
      <c r="AG19" s="214" t="s">
        <v>149</v>
      </c>
      <c r="AH19" s="214">
        <v>5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50">
        <v>5</v>
      </c>
      <c r="B20" s="251" t="s">
        <v>163</v>
      </c>
      <c r="C20" s="266" t="s">
        <v>164</v>
      </c>
      <c r="D20" s="252" t="s">
        <v>152</v>
      </c>
      <c r="E20" s="253">
        <v>11.625</v>
      </c>
      <c r="F20" s="254"/>
      <c r="G20" s="255">
        <f>ROUND(E20*F20,2)</f>
        <v>0</v>
      </c>
      <c r="H20" s="235"/>
      <c r="I20" s="234">
        <f>ROUND(E20*H20,2)</f>
        <v>0</v>
      </c>
      <c r="J20" s="235"/>
      <c r="K20" s="234">
        <f>ROUND(E20*J20,2)</f>
        <v>0</v>
      </c>
      <c r="L20" s="234">
        <v>21</v>
      </c>
      <c r="M20" s="234">
        <f>G20*(1+L20/100)</f>
        <v>0</v>
      </c>
      <c r="N20" s="233">
        <v>0</v>
      </c>
      <c r="O20" s="233">
        <f>ROUND(E20*N20,2)</f>
        <v>0</v>
      </c>
      <c r="P20" s="233">
        <v>0</v>
      </c>
      <c r="Q20" s="233">
        <f>ROUND(E20*P20,2)</f>
        <v>0</v>
      </c>
      <c r="R20" s="234"/>
      <c r="S20" s="234" t="s">
        <v>144</v>
      </c>
      <c r="T20" s="234" t="s">
        <v>144</v>
      </c>
      <c r="U20" s="234">
        <v>0.2</v>
      </c>
      <c r="V20" s="234">
        <f>ROUND(E20*U20,2)</f>
        <v>2.33</v>
      </c>
      <c r="W20" s="234"/>
      <c r="X20" s="234" t="s">
        <v>145</v>
      </c>
      <c r="Y20" s="234" t="s">
        <v>146</v>
      </c>
      <c r="Z20" s="214"/>
      <c r="AA20" s="214"/>
      <c r="AB20" s="214"/>
      <c r="AC20" s="214"/>
      <c r="AD20" s="214"/>
      <c r="AE20" s="214"/>
      <c r="AF20" s="214"/>
      <c r="AG20" s="214" t="s">
        <v>147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>
      <c r="A21" s="231"/>
      <c r="B21" s="232"/>
      <c r="C21" s="267" t="s">
        <v>161</v>
      </c>
      <c r="D21" s="236"/>
      <c r="E21" s="237">
        <v>10.625</v>
      </c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34"/>
      <c r="Z21" s="214"/>
      <c r="AA21" s="214"/>
      <c r="AB21" s="214"/>
      <c r="AC21" s="214"/>
      <c r="AD21" s="214"/>
      <c r="AE21" s="214"/>
      <c r="AF21" s="214"/>
      <c r="AG21" s="214" t="s">
        <v>149</v>
      </c>
      <c r="AH21" s="214">
        <v>5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>
      <c r="A22" s="231"/>
      <c r="B22" s="232"/>
      <c r="C22" s="267" t="s">
        <v>162</v>
      </c>
      <c r="D22" s="236"/>
      <c r="E22" s="237">
        <v>1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34"/>
      <c r="Z22" s="214"/>
      <c r="AA22" s="214"/>
      <c r="AB22" s="214"/>
      <c r="AC22" s="214"/>
      <c r="AD22" s="214"/>
      <c r="AE22" s="214"/>
      <c r="AF22" s="214"/>
      <c r="AG22" s="214" t="s">
        <v>149</v>
      </c>
      <c r="AH22" s="214">
        <v>5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57">
        <v>6</v>
      </c>
      <c r="B23" s="258" t="s">
        <v>165</v>
      </c>
      <c r="C23" s="269" t="s">
        <v>166</v>
      </c>
      <c r="D23" s="259" t="s">
        <v>143</v>
      </c>
      <c r="E23" s="260">
        <v>40</v>
      </c>
      <c r="F23" s="261"/>
      <c r="G23" s="262">
        <f>ROUND(E23*F23,2)</f>
        <v>0</v>
      </c>
      <c r="H23" s="235"/>
      <c r="I23" s="234">
        <f>ROUND(E23*H23,2)</f>
        <v>0</v>
      </c>
      <c r="J23" s="235"/>
      <c r="K23" s="234">
        <f>ROUND(E23*J23,2)</f>
        <v>0</v>
      </c>
      <c r="L23" s="234">
        <v>21</v>
      </c>
      <c r="M23" s="234">
        <f>G23*(1+L23/100)</f>
        <v>0</v>
      </c>
      <c r="N23" s="233">
        <v>0</v>
      </c>
      <c r="O23" s="233">
        <f>ROUND(E23*N23,2)</f>
        <v>0</v>
      </c>
      <c r="P23" s="233">
        <v>0</v>
      </c>
      <c r="Q23" s="233">
        <f>ROUND(E23*P23,2)</f>
        <v>0</v>
      </c>
      <c r="R23" s="234"/>
      <c r="S23" s="234" t="s">
        <v>167</v>
      </c>
      <c r="T23" s="234" t="s">
        <v>168</v>
      </c>
      <c r="U23" s="234">
        <v>0.06</v>
      </c>
      <c r="V23" s="234">
        <f>ROUND(E23*U23,2)</f>
        <v>2.4</v>
      </c>
      <c r="W23" s="234"/>
      <c r="X23" s="234" t="s">
        <v>145</v>
      </c>
      <c r="Y23" s="234" t="s">
        <v>146</v>
      </c>
      <c r="Z23" s="214"/>
      <c r="AA23" s="214"/>
      <c r="AB23" s="214"/>
      <c r="AC23" s="214"/>
      <c r="AD23" s="214"/>
      <c r="AE23" s="214"/>
      <c r="AF23" s="214"/>
      <c r="AG23" s="214" t="s">
        <v>147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>
      <c r="A24" s="243" t="s">
        <v>139</v>
      </c>
      <c r="B24" s="244" t="s">
        <v>66</v>
      </c>
      <c r="C24" s="265" t="s">
        <v>67</v>
      </c>
      <c r="D24" s="245"/>
      <c r="E24" s="246"/>
      <c r="F24" s="247"/>
      <c r="G24" s="248">
        <f>SUMIF(AG25:AG27,"&lt;&gt;NOR",G25:G27)</f>
        <v>0</v>
      </c>
      <c r="H24" s="242"/>
      <c r="I24" s="242">
        <f>SUM(I25:I27)</f>
        <v>0</v>
      </c>
      <c r="J24" s="242"/>
      <c r="K24" s="242">
        <f>SUM(K25:K27)</f>
        <v>0</v>
      </c>
      <c r="L24" s="242"/>
      <c r="M24" s="242">
        <f>SUM(M25:M27)</f>
        <v>0</v>
      </c>
      <c r="N24" s="241"/>
      <c r="O24" s="241">
        <f>SUM(O25:O27)</f>
        <v>7.99</v>
      </c>
      <c r="P24" s="241"/>
      <c r="Q24" s="241">
        <f>SUM(Q25:Q27)</f>
        <v>0</v>
      </c>
      <c r="R24" s="242"/>
      <c r="S24" s="242"/>
      <c r="T24" s="242"/>
      <c r="U24" s="242"/>
      <c r="V24" s="242">
        <f>SUM(V25:V27)</f>
        <v>80.900000000000006</v>
      </c>
      <c r="W24" s="242"/>
      <c r="X24" s="242"/>
      <c r="Y24" s="242"/>
      <c r="AG24" t="s">
        <v>140</v>
      </c>
    </row>
    <row r="25" spans="1:60" outlineLevel="1">
      <c r="A25" s="250">
        <v>7</v>
      </c>
      <c r="B25" s="251" t="s">
        <v>169</v>
      </c>
      <c r="C25" s="266" t="s">
        <v>170</v>
      </c>
      <c r="D25" s="252" t="s">
        <v>143</v>
      </c>
      <c r="E25" s="253">
        <v>31.6</v>
      </c>
      <c r="F25" s="254"/>
      <c r="G25" s="255">
        <f>ROUND(E25*F25,2)</f>
        <v>0</v>
      </c>
      <c r="H25" s="235"/>
      <c r="I25" s="234">
        <f>ROUND(E25*H25,2)</f>
        <v>0</v>
      </c>
      <c r="J25" s="235"/>
      <c r="K25" s="234">
        <f>ROUND(E25*J25,2)</f>
        <v>0</v>
      </c>
      <c r="L25" s="234">
        <v>21</v>
      </c>
      <c r="M25" s="234">
        <f>G25*(1+L25/100)</f>
        <v>0</v>
      </c>
      <c r="N25" s="233">
        <v>0.25294</v>
      </c>
      <c r="O25" s="233">
        <f>ROUND(E25*N25,2)</f>
        <v>7.99</v>
      </c>
      <c r="P25" s="233">
        <v>0</v>
      </c>
      <c r="Q25" s="233">
        <f>ROUND(E25*P25,2)</f>
        <v>0</v>
      </c>
      <c r="R25" s="234"/>
      <c r="S25" s="234" t="s">
        <v>167</v>
      </c>
      <c r="T25" s="234" t="s">
        <v>168</v>
      </c>
      <c r="U25" s="234">
        <v>2.56</v>
      </c>
      <c r="V25" s="234">
        <f>ROUND(E25*U25,2)</f>
        <v>80.900000000000006</v>
      </c>
      <c r="W25" s="234"/>
      <c r="X25" s="234" t="s">
        <v>145</v>
      </c>
      <c r="Y25" s="234" t="s">
        <v>146</v>
      </c>
      <c r="Z25" s="214"/>
      <c r="AA25" s="214"/>
      <c r="AB25" s="214"/>
      <c r="AC25" s="214"/>
      <c r="AD25" s="214"/>
      <c r="AE25" s="214"/>
      <c r="AF25" s="214"/>
      <c r="AG25" s="214" t="s">
        <v>147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>
      <c r="A26" s="231"/>
      <c r="B26" s="232"/>
      <c r="C26" s="268" t="s">
        <v>171</v>
      </c>
      <c r="D26" s="256"/>
      <c r="E26" s="256"/>
      <c r="F26" s="256"/>
      <c r="G26" s="256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34"/>
      <c r="Z26" s="214"/>
      <c r="AA26" s="214"/>
      <c r="AB26" s="214"/>
      <c r="AC26" s="214"/>
      <c r="AD26" s="214"/>
      <c r="AE26" s="214"/>
      <c r="AF26" s="214"/>
      <c r="AG26" s="214" t="s">
        <v>154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>
      <c r="A27" s="231"/>
      <c r="B27" s="232"/>
      <c r="C27" s="267" t="s">
        <v>172</v>
      </c>
      <c r="D27" s="236"/>
      <c r="E27" s="237">
        <v>31.6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34"/>
      <c r="Z27" s="214"/>
      <c r="AA27" s="214"/>
      <c r="AB27" s="214"/>
      <c r="AC27" s="214"/>
      <c r="AD27" s="214"/>
      <c r="AE27" s="214"/>
      <c r="AF27" s="214"/>
      <c r="AG27" s="214" t="s">
        <v>149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>
      <c r="A28" s="243" t="s">
        <v>139</v>
      </c>
      <c r="B28" s="244" t="s">
        <v>68</v>
      </c>
      <c r="C28" s="265" t="s">
        <v>69</v>
      </c>
      <c r="D28" s="245"/>
      <c r="E28" s="246"/>
      <c r="F28" s="247"/>
      <c r="G28" s="248">
        <f>SUMIF(AG29:AG38,"&lt;&gt;NOR",G29:G38)</f>
        <v>0</v>
      </c>
      <c r="H28" s="242"/>
      <c r="I28" s="242">
        <f>SUM(I29:I38)</f>
        <v>0</v>
      </c>
      <c r="J28" s="242"/>
      <c r="K28" s="242">
        <f>SUM(K29:K38)</f>
        <v>0</v>
      </c>
      <c r="L28" s="242"/>
      <c r="M28" s="242">
        <f>SUM(M29:M38)</f>
        <v>0</v>
      </c>
      <c r="N28" s="241"/>
      <c r="O28" s="241">
        <f>SUM(O29:O38)</f>
        <v>0.01</v>
      </c>
      <c r="P28" s="241"/>
      <c r="Q28" s="241">
        <f>SUM(Q29:Q38)</f>
        <v>0</v>
      </c>
      <c r="R28" s="242"/>
      <c r="S28" s="242"/>
      <c r="T28" s="242"/>
      <c r="U28" s="242"/>
      <c r="V28" s="242">
        <f>SUM(V29:V38)</f>
        <v>3.75</v>
      </c>
      <c r="W28" s="242"/>
      <c r="X28" s="242"/>
      <c r="Y28" s="242"/>
      <c r="AG28" t="s">
        <v>140</v>
      </c>
    </row>
    <row r="29" spans="1:60" ht="22.5" outlineLevel="1">
      <c r="A29" s="250">
        <v>8</v>
      </c>
      <c r="B29" s="251" t="s">
        <v>173</v>
      </c>
      <c r="C29" s="266" t="s">
        <v>174</v>
      </c>
      <c r="D29" s="252" t="s">
        <v>143</v>
      </c>
      <c r="E29" s="253">
        <v>19.399999999999999</v>
      </c>
      <c r="F29" s="254"/>
      <c r="G29" s="255">
        <f>ROUND(E29*F29,2)</f>
        <v>0</v>
      </c>
      <c r="H29" s="235"/>
      <c r="I29" s="234">
        <f>ROUND(E29*H29,2)</f>
        <v>0</v>
      </c>
      <c r="J29" s="235"/>
      <c r="K29" s="234">
        <f>ROUND(E29*J29,2)</f>
        <v>0</v>
      </c>
      <c r="L29" s="234">
        <v>21</v>
      </c>
      <c r="M29" s="234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4"/>
      <c r="S29" s="234" t="s">
        <v>144</v>
      </c>
      <c r="T29" s="234" t="s">
        <v>144</v>
      </c>
      <c r="U29" s="234">
        <v>0.03</v>
      </c>
      <c r="V29" s="234">
        <f>ROUND(E29*U29,2)</f>
        <v>0.57999999999999996</v>
      </c>
      <c r="W29" s="234"/>
      <c r="X29" s="234" t="s">
        <v>145</v>
      </c>
      <c r="Y29" s="234" t="s">
        <v>146</v>
      </c>
      <c r="Z29" s="214"/>
      <c r="AA29" s="214"/>
      <c r="AB29" s="214"/>
      <c r="AC29" s="214"/>
      <c r="AD29" s="214"/>
      <c r="AE29" s="214"/>
      <c r="AF29" s="214"/>
      <c r="AG29" s="214" t="s">
        <v>147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>
      <c r="A30" s="231"/>
      <c r="B30" s="232"/>
      <c r="C30" s="268" t="s">
        <v>175</v>
      </c>
      <c r="D30" s="256"/>
      <c r="E30" s="256"/>
      <c r="F30" s="256"/>
      <c r="G30" s="256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34"/>
      <c r="Z30" s="214"/>
      <c r="AA30" s="214"/>
      <c r="AB30" s="214"/>
      <c r="AC30" s="214"/>
      <c r="AD30" s="214"/>
      <c r="AE30" s="214"/>
      <c r="AF30" s="214"/>
      <c r="AG30" s="214" t="s">
        <v>154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50">
        <v>9</v>
      </c>
      <c r="B31" s="251" t="s">
        <v>176</v>
      </c>
      <c r="C31" s="266" t="s">
        <v>177</v>
      </c>
      <c r="D31" s="252" t="s">
        <v>152</v>
      </c>
      <c r="E31" s="253">
        <v>1.552</v>
      </c>
      <c r="F31" s="254"/>
      <c r="G31" s="255">
        <f>ROUND(E31*F31,2)</f>
        <v>0</v>
      </c>
      <c r="H31" s="235"/>
      <c r="I31" s="234">
        <f>ROUND(E31*H31,2)</f>
        <v>0</v>
      </c>
      <c r="J31" s="235"/>
      <c r="K31" s="234">
        <f>ROUND(E31*J31,2)</f>
        <v>0</v>
      </c>
      <c r="L31" s="234">
        <v>21</v>
      </c>
      <c r="M31" s="234">
        <f>G31*(1+L31/100)</f>
        <v>0</v>
      </c>
      <c r="N31" s="233">
        <v>0</v>
      </c>
      <c r="O31" s="233">
        <f>ROUND(E31*N31,2)</f>
        <v>0</v>
      </c>
      <c r="P31" s="233">
        <v>0</v>
      </c>
      <c r="Q31" s="233">
        <f>ROUND(E31*P31,2)</f>
        <v>0</v>
      </c>
      <c r="R31" s="234"/>
      <c r="S31" s="234" t="s">
        <v>144</v>
      </c>
      <c r="T31" s="234" t="s">
        <v>144</v>
      </c>
      <c r="U31" s="234">
        <v>1.8360000000000001</v>
      </c>
      <c r="V31" s="234">
        <f>ROUND(E31*U31,2)</f>
        <v>2.85</v>
      </c>
      <c r="W31" s="234"/>
      <c r="X31" s="234" t="s">
        <v>145</v>
      </c>
      <c r="Y31" s="234" t="s">
        <v>146</v>
      </c>
      <c r="Z31" s="214"/>
      <c r="AA31" s="214"/>
      <c r="AB31" s="214"/>
      <c r="AC31" s="214"/>
      <c r="AD31" s="214"/>
      <c r="AE31" s="214"/>
      <c r="AF31" s="214"/>
      <c r="AG31" s="214" t="s">
        <v>147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>
      <c r="A32" s="231"/>
      <c r="B32" s="232"/>
      <c r="C32" s="268" t="s">
        <v>178</v>
      </c>
      <c r="D32" s="256"/>
      <c r="E32" s="256"/>
      <c r="F32" s="256"/>
      <c r="G32" s="256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34"/>
      <c r="Z32" s="214"/>
      <c r="AA32" s="214"/>
      <c r="AB32" s="214"/>
      <c r="AC32" s="214"/>
      <c r="AD32" s="214"/>
      <c r="AE32" s="214"/>
      <c r="AF32" s="214"/>
      <c r="AG32" s="214" t="s">
        <v>154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>
      <c r="A33" s="231"/>
      <c r="B33" s="232"/>
      <c r="C33" s="267" t="s">
        <v>179</v>
      </c>
      <c r="D33" s="236"/>
      <c r="E33" s="237">
        <v>1.552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34"/>
      <c r="Z33" s="214"/>
      <c r="AA33" s="214"/>
      <c r="AB33" s="214"/>
      <c r="AC33" s="214"/>
      <c r="AD33" s="214"/>
      <c r="AE33" s="214"/>
      <c r="AF33" s="214"/>
      <c r="AG33" s="214" t="s">
        <v>149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57">
        <v>10</v>
      </c>
      <c r="B34" s="258" t="s">
        <v>180</v>
      </c>
      <c r="C34" s="269" t="s">
        <v>181</v>
      </c>
      <c r="D34" s="259" t="s">
        <v>182</v>
      </c>
      <c r="E34" s="260">
        <v>2</v>
      </c>
      <c r="F34" s="261"/>
      <c r="G34" s="262">
        <f>ROUND(E34*F34,2)</f>
        <v>0</v>
      </c>
      <c r="H34" s="235"/>
      <c r="I34" s="234">
        <f>ROUND(E34*H34,2)</f>
        <v>0</v>
      </c>
      <c r="J34" s="235"/>
      <c r="K34" s="234">
        <f>ROUND(E34*J34,2)</f>
        <v>0</v>
      </c>
      <c r="L34" s="234">
        <v>21</v>
      </c>
      <c r="M34" s="234">
        <f>G34*(1+L34/100)</f>
        <v>0</v>
      </c>
      <c r="N34" s="233">
        <v>1E-4</v>
      </c>
      <c r="O34" s="233">
        <f>ROUND(E34*N34,2)</f>
        <v>0</v>
      </c>
      <c r="P34" s="233">
        <v>0</v>
      </c>
      <c r="Q34" s="233">
        <f>ROUND(E34*P34,2)</f>
        <v>0</v>
      </c>
      <c r="R34" s="234"/>
      <c r="S34" s="234" t="s">
        <v>167</v>
      </c>
      <c r="T34" s="234" t="s">
        <v>168</v>
      </c>
      <c r="U34" s="234">
        <v>0.16</v>
      </c>
      <c r="V34" s="234">
        <f>ROUND(E34*U34,2)</f>
        <v>0.32</v>
      </c>
      <c r="W34" s="234"/>
      <c r="X34" s="234" t="s">
        <v>145</v>
      </c>
      <c r="Y34" s="234" t="s">
        <v>146</v>
      </c>
      <c r="Z34" s="214"/>
      <c r="AA34" s="214"/>
      <c r="AB34" s="214"/>
      <c r="AC34" s="214"/>
      <c r="AD34" s="214"/>
      <c r="AE34" s="214"/>
      <c r="AF34" s="214"/>
      <c r="AG34" s="214" t="s">
        <v>147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2.5" outlineLevel="1">
      <c r="A35" s="257">
        <v>11</v>
      </c>
      <c r="B35" s="258" t="s">
        <v>183</v>
      </c>
      <c r="C35" s="269" t="s">
        <v>184</v>
      </c>
      <c r="D35" s="259" t="s">
        <v>185</v>
      </c>
      <c r="E35" s="260">
        <v>1</v>
      </c>
      <c r="F35" s="261"/>
      <c r="G35" s="262">
        <f>ROUND(E35*F35,2)</f>
        <v>0</v>
      </c>
      <c r="H35" s="235"/>
      <c r="I35" s="234">
        <f>ROUND(E35*H35,2)</f>
        <v>0</v>
      </c>
      <c r="J35" s="235"/>
      <c r="K35" s="234">
        <f>ROUND(E35*J35,2)</f>
        <v>0</v>
      </c>
      <c r="L35" s="234">
        <v>21</v>
      </c>
      <c r="M35" s="234">
        <f>G35*(1+L35/100)</f>
        <v>0</v>
      </c>
      <c r="N35" s="233">
        <v>0</v>
      </c>
      <c r="O35" s="233">
        <f>ROUND(E35*N35,2)</f>
        <v>0</v>
      </c>
      <c r="P35" s="233">
        <v>0</v>
      </c>
      <c r="Q35" s="233">
        <f>ROUND(E35*P35,2)</f>
        <v>0</v>
      </c>
      <c r="R35" s="234"/>
      <c r="S35" s="234" t="s">
        <v>167</v>
      </c>
      <c r="T35" s="234" t="s">
        <v>168</v>
      </c>
      <c r="U35" s="234">
        <v>0</v>
      </c>
      <c r="V35" s="234">
        <f>ROUND(E35*U35,2)</f>
        <v>0</v>
      </c>
      <c r="W35" s="234"/>
      <c r="X35" s="234" t="s">
        <v>145</v>
      </c>
      <c r="Y35" s="234" t="s">
        <v>146</v>
      </c>
      <c r="Z35" s="214"/>
      <c r="AA35" s="214"/>
      <c r="AB35" s="214"/>
      <c r="AC35" s="214"/>
      <c r="AD35" s="214"/>
      <c r="AE35" s="214"/>
      <c r="AF35" s="214"/>
      <c r="AG35" s="214" t="s">
        <v>147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>
      <c r="A36" s="257">
        <v>12</v>
      </c>
      <c r="B36" s="258" t="s">
        <v>186</v>
      </c>
      <c r="C36" s="269" t="s">
        <v>187</v>
      </c>
      <c r="D36" s="259" t="s">
        <v>182</v>
      </c>
      <c r="E36" s="260">
        <v>1</v>
      </c>
      <c r="F36" s="261"/>
      <c r="G36" s="262">
        <f>ROUND(E36*F36,2)</f>
        <v>0</v>
      </c>
      <c r="H36" s="235"/>
      <c r="I36" s="234">
        <f>ROUND(E36*H36,2)</f>
        <v>0</v>
      </c>
      <c r="J36" s="235"/>
      <c r="K36" s="234">
        <f>ROUND(E36*J36,2)</f>
        <v>0</v>
      </c>
      <c r="L36" s="234">
        <v>21</v>
      </c>
      <c r="M36" s="234">
        <f>G36*(1+L36/100)</f>
        <v>0</v>
      </c>
      <c r="N36" s="233">
        <v>0</v>
      </c>
      <c r="O36" s="233">
        <f>ROUND(E36*N36,2)</f>
        <v>0</v>
      </c>
      <c r="P36" s="233">
        <v>0</v>
      </c>
      <c r="Q36" s="233">
        <f>ROUND(E36*P36,2)</f>
        <v>0</v>
      </c>
      <c r="R36" s="234"/>
      <c r="S36" s="234" t="s">
        <v>167</v>
      </c>
      <c r="T36" s="234" t="s">
        <v>168</v>
      </c>
      <c r="U36" s="234">
        <v>0</v>
      </c>
      <c r="V36" s="234">
        <f>ROUND(E36*U36,2)</f>
        <v>0</v>
      </c>
      <c r="W36" s="234"/>
      <c r="X36" s="234" t="s">
        <v>188</v>
      </c>
      <c r="Y36" s="234" t="s">
        <v>146</v>
      </c>
      <c r="Z36" s="214"/>
      <c r="AA36" s="214"/>
      <c r="AB36" s="214"/>
      <c r="AC36" s="214"/>
      <c r="AD36" s="214"/>
      <c r="AE36" s="214"/>
      <c r="AF36" s="214"/>
      <c r="AG36" s="214" t="s">
        <v>189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50">
        <v>13</v>
      </c>
      <c r="B37" s="251" t="s">
        <v>190</v>
      </c>
      <c r="C37" s="266" t="s">
        <v>191</v>
      </c>
      <c r="D37" s="252" t="s">
        <v>143</v>
      </c>
      <c r="E37" s="253">
        <v>23.28</v>
      </c>
      <c r="F37" s="254"/>
      <c r="G37" s="255">
        <f>ROUND(E37*F37,2)</f>
        <v>0</v>
      </c>
      <c r="H37" s="235"/>
      <c r="I37" s="234">
        <f>ROUND(E37*H37,2)</f>
        <v>0</v>
      </c>
      <c r="J37" s="235"/>
      <c r="K37" s="234">
        <f>ROUND(E37*J37,2)</f>
        <v>0</v>
      </c>
      <c r="L37" s="234">
        <v>21</v>
      </c>
      <c r="M37" s="234">
        <f>G37*(1+L37/100)</f>
        <v>0</v>
      </c>
      <c r="N37" s="233">
        <v>2.9999999999999997E-4</v>
      </c>
      <c r="O37" s="233">
        <f>ROUND(E37*N37,2)</f>
        <v>0.01</v>
      </c>
      <c r="P37" s="233">
        <v>0</v>
      </c>
      <c r="Q37" s="233">
        <f>ROUND(E37*P37,2)</f>
        <v>0</v>
      </c>
      <c r="R37" s="234"/>
      <c r="S37" s="234" t="s">
        <v>167</v>
      </c>
      <c r="T37" s="234" t="s">
        <v>144</v>
      </c>
      <c r="U37" s="234">
        <v>0</v>
      </c>
      <c r="V37" s="234">
        <f>ROUND(E37*U37,2)</f>
        <v>0</v>
      </c>
      <c r="W37" s="234"/>
      <c r="X37" s="234" t="s">
        <v>188</v>
      </c>
      <c r="Y37" s="234" t="s">
        <v>146</v>
      </c>
      <c r="Z37" s="214"/>
      <c r="AA37" s="214"/>
      <c r="AB37" s="214"/>
      <c r="AC37" s="214"/>
      <c r="AD37" s="214"/>
      <c r="AE37" s="214"/>
      <c r="AF37" s="214"/>
      <c r="AG37" s="214" t="s">
        <v>189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>
      <c r="A38" s="231"/>
      <c r="B38" s="232"/>
      <c r="C38" s="267" t="s">
        <v>192</v>
      </c>
      <c r="D38" s="236"/>
      <c r="E38" s="237">
        <v>23.28</v>
      </c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34"/>
      <c r="Z38" s="214"/>
      <c r="AA38" s="214"/>
      <c r="AB38" s="214"/>
      <c r="AC38" s="214"/>
      <c r="AD38" s="214"/>
      <c r="AE38" s="214"/>
      <c r="AF38" s="214"/>
      <c r="AG38" s="214" t="s">
        <v>149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>
      <c r="A39" s="243" t="s">
        <v>139</v>
      </c>
      <c r="B39" s="244" t="s">
        <v>70</v>
      </c>
      <c r="C39" s="265" t="s">
        <v>71</v>
      </c>
      <c r="D39" s="245"/>
      <c r="E39" s="246"/>
      <c r="F39" s="247"/>
      <c r="G39" s="248">
        <f>SUMIF(AG40:AG42,"&lt;&gt;NOR",G40:G42)</f>
        <v>0</v>
      </c>
      <c r="H39" s="242"/>
      <c r="I39" s="242">
        <f>SUM(I40:I42)</f>
        <v>0</v>
      </c>
      <c r="J39" s="242"/>
      <c r="K39" s="242">
        <f>SUM(K40:K42)</f>
        <v>0</v>
      </c>
      <c r="L39" s="242"/>
      <c r="M39" s="242">
        <f>SUM(M40:M42)</f>
        <v>0</v>
      </c>
      <c r="N39" s="241"/>
      <c r="O39" s="241">
        <f>SUM(O40:O42)</f>
        <v>4.24</v>
      </c>
      <c r="P39" s="241"/>
      <c r="Q39" s="241">
        <f>SUM(Q40:Q42)</f>
        <v>0</v>
      </c>
      <c r="R39" s="242"/>
      <c r="S39" s="242"/>
      <c r="T39" s="242"/>
      <c r="U39" s="242"/>
      <c r="V39" s="242">
        <f>SUM(V40:V42)</f>
        <v>0</v>
      </c>
      <c r="W39" s="242"/>
      <c r="X39" s="242"/>
      <c r="Y39" s="242"/>
      <c r="AG39" t="s">
        <v>140</v>
      </c>
    </row>
    <row r="40" spans="1:60" ht="22.5" outlineLevel="1">
      <c r="A40" s="250">
        <v>14</v>
      </c>
      <c r="B40" s="251" t="s">
        <v>193</v>
      </c>
      <c r="C40" s="266" t="s">
        <v>194</v>
      </c>
      <c r="D40" s="252" t="s">
        <v>143</v>
      </c>
      <c r="E40" s="253">
        <v>6.9</v>
      </c>
      <c r="F40" s="254"/>
      <c r="G40" s="255">
        <f>ROUND(E40*F40,2)</f>
        <v>0</v>
      </c>
      <c r="H40" s="235"/>
      <c r="I40" s="234">
        <f>ROUND(E40*H40,2)</f>
        <v>0</v>
      </c>
      <c r="J40" s="235"/>
      <c r="K40" s="234">
        <f>ROUND(E40*J40,2)</f>
        <v>0</v>
      </c>
      <c r="L40" s="234">
        <v>21</v>
      </c>
      <c r="M40" s="234">
        <f>G40*(1+L40/100)</f>
        <v>0</v>
      </c>
      <c r="N40" s="233">
        <v>0.61463999999999996</v>
      </c>
      <c r="O40" s="233">
        <f>ROUND(E40*N40,2)</f>
        <v>4.24</v>
      </c>
      <c r="P40" s="233">
        <v>0</v>
      </c>
      <c r="Q40" s="233">
        <f>ROUND(E40*P40,2)</f>
        <v>0</v>
      </c>
      <c r="R40" s="234"/>
      <c r="S40" s="234" t="s">
        <v>167</v>
      </c>
      <c r="T40" s="234" t="s">
        <v>168</v>
      </c>
      <c r="U40" s="234">
        <v>0</v>
      </c>
      <c r="V40" s="234">
        <f>ROUND(E40*U40,2)</f>
        <v>0</v>
      </c>
      <c r="W40" s="234"/>
      <c r="X40" s="234" t="s">
        <v>195</v>
      </c>
      <c r="Y40" s="234" t="s">
        <v>146</v>
      </c>
      <c r="Z40" s="214"/>
      <c r="AA40" s="214"/>
      <c r="AB40" s="214"/>
      <c r="AC40" s="214"/>
      <c r="AD40" s="214"/>
      <c r="AE40" s="214"/>
      <c r="AF40" s="214"/>
      <c r="AG40" s="214" t="s">
        <v>196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>
      <c r="A41" s="231"/>
      <c r="B41" s="232"/>
      <c r="C41" s="268" t="s">
        <v>197</v>
      </c>
      <c r="D41" s="256"/>
      <c r="E41" s="256"/>
      <c r="F41" s="256"/>
      <c r="G41" s="256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34"/>
      <c r="Z41" s="214"/>
      <c r="AA41" s="214"/>
      <c r="AB41" s="214"/>
      <c r="AC41" s="214"/>
      <c r="AD41" s="214"/>
      <c r="AE41" s="214"/>
      <c r="AF41" s="214"/>
      <c r="AG41" s="214" t="s">
        <v>154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>
      <c r="A42" s="231"/>
      <c r="B42" s="232"/>
      <c r="C42" s="270" t="s">
        <v>198</v>
      </c>
      <c r="D42" s="263"/>
      <c r="E42" s="263"/>
      <c r="F42" s="263"/>
      <c r="G42" s="263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34"/>
      <c r="Z42" s="214"/>
      <c r="AA42" s="214"/>
      <c r="AB42" s="214"/>
      <c r="AC42" s="214"/>
      <c r="AD42" s="214"/>
      <c r="AE42" s="214"/>
      <c r="AF42" s="214"/>
      <c r="AG42" s="214" t="s">
        <v>154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>
      <c r="A43" s="243" t="s">
        <v>139</v>
      </c>
      <c r="B43" s="244" t="s">
        <v>72</v>
      </c>
      <c r="C43" s="265" t="s">
        <v>73</v>
      </c>
      <c r="D43" s="245"/>
      <c r="E43" s="246"/>
      <c r="F43" s="247"/>
      <c r="G43" s="248">
        <f>SUMIF(AG44:AG48,"&lt;&gt;NOR",G44:G48)</f>
        <v>0</v>
      </c>
      <c r="H43" s="242"/>
      <c r="I43" s="242">
        <f>SUM(I44:I48)</f>
        <v>0</v>
      </c>
      <c r="J43" s="242"/>
      <c r="K43" s="242">
        <f>SUM(K44:K48)</f>
        <v>0</v>
      </c>
      <c r="L43" s="242"/>
      <c r="M43" s="242">
        <f>SUM(M44:M48)</f>
        <v>0</v>
      </c>
      <c r="N43" s="241"/>
      <c r="O43" s="241">
        <f>SUM(O44:O48)</f>
        <v>0.14000000000000001</v>
      </c>
      <c r="P43" s="241"/>
      <c r="Q43" s="241">
        <f>SUM(Q44:Q48)</f>
        <v>0</v>
      </c>
      <c r="R43" s="242"/>
      <c r="S43" s="242"/>
      <c r="T43" s="242"/>
      <c r="U43" s="242"/>
      <c r="V43" s="242">
        <f>SUM(V44:V48)</f>
        <v>6.96</v>
      </c>
      <c r="W43" s="242"/>
      <c r="X43" s="242"/>
      <c r="Y43" s="242"/>
      <c r="AG43" t="s">
        <v>140</v>
      </c>
    </row>
    <row r="44" spans="1:60" outlineLevel="1">
      <c r="A44" s="250">
        <v>15</v>
      </c>
      <c r="B44" s="251" t="s">
        <v>199</v>
      </c>
      <c r="C44" s="266" t="s">
        <v>200</v>
      </c>
      <c r="D44" s="252" t="s">
        <v>201</v>
      </c>
      <c r="E44" s="253">
        <v>27.7</v>
      </c>
      <c r="F44" s="254"/>
      <c r="G44" s="255">
        <f>ROUND(E44*F44,2)</f>
        <v>0</v>
      </c>
      <c r="H44" s="235"/>
      <c r="I44" s="234">
        <f>ROUND(E44*H44,2)</f>
        <v>0</v>
      </c>
      <c r="J44" s="235"/>
      <c r="K44" s="234">
        <f>ROUND(E44*J44,2)</f>
        <v>0</v>
      </c>
      <c r="L44" s="234">
        <v>21</v>
      </c>
      <c r="M44" s="234">
        <f>G44*(1+L44/100)</f>
        <v>0</v>
      </c>
      <c r="N44" s="233">
        <v>3.7100000000000002E-3</v>
      </c>
      <c r="O44" s="233">
        <f>ROUND(E44*N44,2)</f>
        <v>0.1</v>
      </c>
      <c r="P44" s="233">
        <v>0</v>
      </c>
      <c r="Q44" s="233">
        <f>ROUND(E44*P44,2)</f>
        <v>0</v>
      </c>
      <c r="R44" s="234"/>
      <c r="S44" s="234" t="s">
        <v>144</v>
      </c>
      <c r="T44" s="234" t="s">
        <v>144</v>
      </c>
      <c r="U44" s="234">
        <v>0.18</v>
      </c>
      <c r="V44" s="234">
        <f>ROUND(E44*U44,2)</f>
        <v>4.99</v>
      </c>
      <c r="W44" s="234"/>
      <c r="X44" s="234" t="s">
        <v>145</v>
      </c>
      <c r="Y44" s="234" t="s">
        <v>146</v>
      </c>
      <c r="Z44" s="214"/>
      <c r="AA44" s="214"/>
      <c r="AB44" s="214"/>
      <c r="AC44" s="214"/>
      <c r="AD44" s="214"/>
      <c r="AE44" s="214"/>
      <c r="AF44" s="214"/>
      <c r="AG44" s="214" t="s">
        <v>147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>
      <c r="A45" s="231"/>
      <c r="B45" s="232"/>
      <c r="C45" s="268" t="s">
        <v>202</v>
      </c>
      <c r="D45" s="256"/>
      <c r="E45" s="256"/>
      <c r="F45" s="256"/>
      <c r="G45" s="256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34"/>
      <c r="Z45" s="214"/>
      <c r="AA45" s="214"/>
      <c r="AB45" s="214"/>
      <c r="AC45" s="214"/>
      <c r="AD45" s="214"/>
      <c r="AE45" s="214"/>
      <c r="AF45" s="214"/>
      <c r="AG45" s="214" t="s">
        <v>154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>
      <c r="A46" s="250">
        <v>16</v>
      </c>
      <c r="B46" s="251" t="s">
        <v>203</v>
      </c>
      <c r="C46" s="266" t="s">
        <v>204</v>
      </c>
      <c r="D46" s="252" t="s">
        <v>143</v>
      </c>
      <c r="E46" s="253">
        <v>10.92</v>
      </c>
      <c r="F46" s="254"/>
      <c r="G46" s="255">
        <f>ROUND(E46*F46,2)</f>
        <v>0</v>
      </c>
      <c r="H46" s="235"/>
      <c r="I46" s="234">
        <f>ROUND(E46*H46,2)</f>
        <v>0</v>
      </c>
      <c r="J46" s="235"/>
      <c r="K46" s="234">
        <f>ROUND(E46*J46,2)</f>
        <v>0</v>
      </c>
      <c r="L46" s="234">
        <v>21</v>
      </c>
      <c r="M46" s="234">
        <f>G46*(1+L46/100)</f>
        <v>0</v>
      </c>
      <c r="N46" s="233">
        <v>3.7100000000000002E-3</v>
      </c>
      <c r="O46" s="233">
        <f>ROUND(E46*N46,2)</f>
        <v>0.04</v>
      </c>
      <c r="P46" s="233">
        <v>0</v>
      </c>
      <c r="Q46" s="233">
        <f>ROUND(E46*P46,2)</f>
        <v>0</v>
      </c>
      <c r="R46" s="234"/>
      <c r="S46" s="234" t="s">
        <v>167</v>
      </c>
      <c r="T46" s="234" t="s">
        <v>168</v>
      </c>
      <c r="U46" s="234">
        <v>0.18</v>
      </c>
      <c r="V46" s="234">
        <f>ROUND(E46*U46,2)</f>
        <v>1.97</v>
      </c>
      <c r="W46" s="234"/>
      <c r="X46" s="234" t="s">
        <v>145</v>
      </c>
      <c r="Y46" s="234" t="s">
        <v>146</v>
      </c>
      <c r="Z46" s="214"/>
      <c r="AA46" s="214"/>
      <c r="AB46" s="214"/>
      <c r="AC46" s="214"/>
      <c r="AD46" s="214"/>
      <c r="AE46" s="214"/>
      <c r="AF46" s="214"/>
      <c r="AG46" s="214" t="s">
        <v>147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>
      <c r="A47" s="231"/>
      <c r="B47" s="232"/>
      <c r="C47" s="268" t="s">
        <v>205</v>
      </c>
      <c r="D47" s="256"/>
      <c r="E47" s="256"/>
      <c r="F47" s="256"/>
      <c r="G47" s="256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34"/>
      <c r="Z47" s="214"/>
      <c r="AA47" s="214"/>
      <c r="AB47" s="214"/>
      <c r="AC47" s="214"/>
      <c r="AD47" s="214"/>
      <c r="AE47" s="214"/>
      <c r="AF47" s="214"/>
      <c r="AG47" s="214" t="s">
        <v>154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>
      <c r="A48" s="231"/>
      <c r="B48" s="232"/>
      <c r="C48" s="267" t="s">
        <v>206</v>
      </c>
      <c r="D48" s="236"/>
      <c r="E48" s="237">
        <v>10.92</v>
      </c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34"/>
      <c r="Z48" s="214"/>
      <c r="AA48" s="214"/>
      <c r="AB48" s="214"/>
      <c r="AC48" s="214"/>
      <c r="AD48" s="214"/>
      <c r="AE48" s="214"/>
      <c r="AF48" s="214"/>
      <c r="AG48" s="214" t="s">
        <v>149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>
      <c r="A49" s="243" t="s">
        <v>139</v>
      </c>
      <c r="B49" s="244" t="s">
        <v>74</v>
      </c>
      <c r="C49" s="265" t="s">
        <v>75</v>
      </c>
      <c r="D49" s="245"/>
      <c r="E49" s="246"/>
      <c r="F49" s="247"/>
      <c r="G49" s="248">
        <f>SUMIF(AG50:AG75,"&lt;&gt;NOR",G50:G75)</f>
        <v>0</v>
      </c>
      <c r="H49" s="242"/>
      <c r="I49" s="242">
        <f>SUM(I50:I75)</f>
        <v>0</v>
      </c>
      <c r="J49" s="242"/>
      <c r="K49" s="242">
        <f>SUM(K50:K75)</f>
        <v>0</v>
      </c>
      <c r="L49" s="242"/>
      <c r="M49" s="242">
        <f>SUM(M50:M75)</f>
        <v>0</v>
      </c>
      <c r="N49" s="241"/>
      <c r="O49" s="241">
        <f>SUM(O50:O75)</f>
        <v>2.61</v>
      </c>
      <c r="P49" s="241"/>
      <c r="Q49" s="241">
        <f>SUM(Q50:Q75)</f>
        <v>0</v>
      </c>
      <c r="R49" s="242"/>
      <c r="S49" s="242"/>
      <c r="T49" s="242"/>
      <c r="U49" s="242"/>
      <c r="V49" s="242">
        <f>SUM(V50:V75)</f>
        <v>236.58999999999997</v>
      </c>
      <c r="W49" s="242"/>
      <c r="X49" s="242"/>
      <c r="Y49" s="242"/>
      <c r="AG49" t="s">
        <v>140</v>
      </c>
    </row>
    <row r="50" spans="1:60" ht="22.5" outlineLevel="1">
      <c r="A50" s="250">
        <v>17</v>
      </c>
      <c r="B50" s="251" t="s">
        <v>207</v>
      </c>
      <c r="C50" s="266" t="s">
        <v>208</v>
      </c>
      <c r="D50" s="252" t="s">
        <v>143</v>
      </c>
      <c r="E50" s="253">
        <v>120.2</v>
      </c>
      <c r="F50" s="254"/>
      <c r="G50" s="255">
        <f>ROUND(E50*F50,2)</f>
        <v>0</v>
      </c>
      <c r="H50" s="235"/>
      <c r="I50" s="234">
        <f>ROUND(E50*H50,2)</f>
        <v>0</v>
      </c>
      <c r="J50" s="235"/>
      <c r="K50" s="234">
        <f>ROUND(E50*J50,2)</f>
        <v>0</v>
      </c>
      <c r="L50" s="234">
        <v>21</v>
      </c>
      <c r="M50" s="234">
        <f>G50*(1+L50/100)</f>
        <v>0</v>
      </c>
      <c r="N50" s="233">
        <v>1.4670000000000001E-2</v>
      </c>
      <c r="O50" s="233">
        <f>ROUND(E50*N50,2)</f>
        <v>1.76</v>
      </c>
      <c r="P50" s="233">
        <v>0</v>
      </c>
      <c r="Q50" s="233">
        <f>ROUND(E50*P50,2)</f>
        <v>0</v>
      </c>
      <c r="R50" s="234"/>
      <c r="S50" s="234" t="s">
        <v>167</v>
      </c>
      <c r="T50" s="234" t="s">
        <v>144</v>
      </c>
      <c r="U50" s="234">
        <v>1.26</v>
      </c>
      <c r="V50" s="234">
        <f>ROUND(E50*U50,2)</f>
        <v>151.44999999999999</v>
      </c>
      <c r="W50" s="234"/>
      <c r="X50" s="234" t="s">
        <v>145</v>
      </c>
      <c r="Y50" s="234" t="s">
        <v>146</v>
      </c>
      <c r="Z50" s="214"/>
      <c r="AA50" s="214"/>
      <c r="AB50" s="214"/>
      <c r="AC50" s="214"/>
      <c r="AD50" s="214"/>
      <c r="AE50" s="214"/>
      <c r="AF50" s="214"/>
      <c r="AG50" s="214" t="s">
        <v>147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>
      <c r="A51" s="231"/>
      <c r="B51" s="232"/>
      <c r="C51" s="268" t="s">
        <v>209</v>
      </c>
      <c r="D51" s="256"/>
      <c r="E51" s="256"/>
      <c r="F51" s="256"/>
      <c r="G51" s="256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34"/>
      <c r="Z51" s="214"/>
      <c r="AA51" s="214"/>
      <c r="AB51" s="214"/>
      <c r="AC51" s="214"/>
      <c r="AD51" s="214"/>
      <c r="AE51" s="214"/>
      <c r="AF51" s="214"/>
      <c r="AG51" s="214" t="s">
        <v>154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>
      <c r="A52" s="231"/>
      <c r="B52" s="232"/>
      <c r="C52" s="270" t="s">
        <v>210</v>
      </c>
      <c r="D52" s="263"/>
      <c r="E52" s="263"/>
      <c r="F52" s="263"/>
      <c r="G52" s="263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34"/>
      <c r="Z52" s="214"/>
      <c r="AA52" s="214"/>
      <c r="AB52" s="214"/>
      <c r="AC52" s="214"/>
      <c r="AD52" s="214"/>
      <c r="AE52" s="214"/>
      <c r="AF52" s="214"/>
      <c r="AG52" s="214" t="s">
        <v>154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>
      <c r="A53" s="231"/>
      <c r="B53" s="232"/>
      <c r="C53" s="267" t="s">
        <v>211</v>
      </c>
      <c r="D53" s="236"/>
      <c r="E53" s="237">
        <v>49.9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34"/>
      <c r="Z53" s="214"/>
      <c r="AA53" s="214"/>
      <c r="AB53" s="214"/>
      <c r="AC53" s="214"/>
      <c r="AD53" s="214"/>
      <c r="AE53" s="214"/>
      <c r="AF53" s="214"/>
      <c r="AG53" s="214" t="s">
        <v>149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>
      <c r="A54" s="231"/>
      <c r="B54" s="232"/>
      <c r="C54" s="267" t="s">
        <v>212</v>
      </c>
      <c r="D54" s="236"/>
      <c r="E54" s="237">
        <v>17.3</v>
      </c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34"/>
      <c r="Z54" s="214"/>
      <c r="AA54" s="214"/>
      <c r="AB54" s="214"/>
      <c r="AC54" s="214"/>
      <c r="AD54" s="214"/>
      <c r="AE54" s="214"/>
      <c r="AF54" s="214"/>
      <c r="AG54" s="214" t="s">
        <v>149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>
      <c r="A55" s="231"/>
      <c r="B55" s="232"/>
      <c r="C55" s="267" t="s">
        <v>213</v>
      </c>
      <c r="D55" s="236"/>
      <c r="E55" s="237">
        <v>30.1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34"/>
      <c r="Z55" s="214"/>
      <c r="AA55" s="214"/>
      <c r="AB55" s="214"/>
      <c r="AC55" s="214"/>
      <c r="AD55" s="214"/>
      <c r="AE55" s="214"/>
      <c r="AF55" s="214"/>
      <c r="AG55" s="214" t="s">
        <v>149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>
      <c r="A56" s="231"/>
      <c r="B56" s="232"/>
      <c r="C56" s="267" t="s">
        <v>214</v>
      </c>
      <c r="D56" s="236"/>
      <c r="E56" s="237">
        <v>22.9</v>
      </c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34"/>
      <c r="Z56" s="214"/>
      <c r="AA56" s="214"/>
      <c r="AB56" s="214"/>
      <c r="AC56" s="214"/>
      <c r="AD56" s="214"/>
      <c r="AE56" s="214"/>
      <c r="AF56" s="214"/>
      <c r="AG56" s="214" t="s">
        <v>149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22.5" outlineLevel="1">
      <c r="A57" s="250">
        <v>18</v>
      </c>
      <c r="B57" s="251" t="s">
        <v>215</v>
      </c>
      <c r="C57" s="266" t="s">
        <v>216</v>
      </c>
      <c r="D57" s="252" t="s">
        <v>143</v>
      </c>
      <c r="E57" s="253">
        <v>12.183</v>
      </c>
      <c r="F57" s="254"/>
      <c r="G57" s="255">
        <f>ROUND(E57*F57,2)</f>
        <v>0</v>
      </c>
      <c r="H57" s="235"/>
      <c r="I57" s="234">
        <f>ROUND(E57*H57,2)</f>
        <v>0</v>
      </c>
      <c r="J57" s="235"/>
      <c r="K57" s="234">
        <f>ROUND(E57*J57,2)</f>
        <v>0</v>
      </c>
      <c r="L57" s="234">
        <v>21</v>
      </c>
      <c r="M57" s="234">
        <f>G57*(1+L57/100)</f>
        <v>0</v>
      </c>
      <c r="N57" s="233">
        <v>1.3129999999999999E-2</v>
      </c>
      <c r="O57" s="233">
        <f>ROUND(E57*N57,2)</f>
        <v>0.16</v>
      </c>
      <c r="P57" s="233">
        <v>0</v>
      </c>
      <c r="Q57" s="233">
        <f>ROUND(E57*P57,2)</f>
        <v>0</v>
      </c>
      <c r="R57" s="234"/>
      <c r="S57" s="234" t="s">
        <v>167</v>
      </c>
      <c r="T57" s="234" t="s">
        <v>144</v>
      </c>
      <c r="U57" s="234">
        <v>2.9</v>
      </c>
      <c r="V57" s="234">
        <f>ROUND(E57*U57,2)</f>
        <v>35.33</v>
      </c>
      <c r="W57" s="234"/>
      <c r="X57" s="234" t="s">
        <v>145</v>
      </c>
      <c r="Y57" s="234" t="s">
        <v>146</v>
      </c>
      <c r="Z57" s="214"/>
      <c r="AA57" s="214"/>
      <c r="AB57" s="214"/>
      <c r="AC57" s="214"/>
      <c r="AD57" s="214"/>
      <c r="AE57" s="214"/>
      <c r="AF57" s="214"/>
      <c r="AG57" s="214" t="s">
        <v>147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2">
      <c r="A58" s="231"/>
      <c r="B58" s="232"/>
      <c r="C58" s="268" t="s">
        <v>210</v>
      </c>
      <c r="D58" s="256"/>
      <c r="E58" s="256"/>
      <c r="F58" s="256"/>
      <c r="G58" s="256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34"/>
      <c r="Z58" s="214"/>
      <c r="AA58" s="214"/>
      <c r="AB58" s="214"/>
      <c r="AC58" s="214"/>
      <c r="AD58" s="214"/>
      <c r="AE58" s="214"/>
      <c r="AF58" s="214"/>
      <c r="AG58" s="214" t="s">
        <v>154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>
      <c r="A59" s="231"/>
      <c r="B59" s="232"/>
      <c r="C59" s="267" t="s">
        <v>217</v>
      </c>
      <c r="D59" s="236"/>
      <c r="E59" s="237">
        <v>12.183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34"/>
      <c r="Z59" s="214"/>
      <c r="AA59" s="214"/>
      <c r="AB59" s="214"/>
      <c r="AC59" s="214"/>
      <c r="AD59" s="214"/>
      <c r="AE59" s="214"/>
      <c r="AF59" s="214"/>
      <c r="AG59" s="214" t="s">
        <v>149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2.5" outlineLevel="1">
      <c r="A60" s="250">
        <v>19</v>
      </c>
      <c r="B60" s="251" t="s">
        <v>218</v>
      </c>
      <c r="C60" s="266" t="s">
        <v>219</v>
      </c>
      <c r="D60" s="252" t="s">
        <v>143</v>
      </c>
      <c r="E60" s="253">
        <v>2</v>
      </c>
      <c r="F60" s="254"/>
      <c r="G60" s="255">
        <f>ROUND(E60*F60,2)</f>
        <v>0</v>
      </c>
      <c r="H60" s="235"/>
      <c r="I60" s="234">
        <f>ROUND(E60*H60,2)</f>
        <v>0</v>
      </c>
      <c r="J60" s="235"/>
      <c r="K60" s="234">
        <f>ROUND(E60*J60,2)</f>
        <v>0</v>
      </c>
      <c r="L60" s="234">
        <v>21</v>
      </c>
      <c r="M60" s="234">
        <f>G60*(1+L60/100)</f>
        <v>0</v>
      </c>
      <c r="N60" s="233">
        <v>1.448E-2</v>
      </c>
      <c r="O60" s="233">
        <f>ROUND(E60*N60,2)</f>
        <v>0.03</v>
      </c>
      <c r="P60" s="233">
        <v>0</v>
      </c>
      <c r="Q60" s="233">
        <f>ROUND(E60*P60,2)</f>
        <v>0</v>
      </c>
      <c r="R60" s="234"/>
      <c r="S60" s="234" t="s">
        <v>167</v>
      </c>
      <c r="T60" s="234" t="s">
        <v>144</v>
      </c>
      <c r="U60" s="234">
        <v>1.26</v>
      </c>
      <c r="V60" s="234">
        <f>ROUND(E60*U60,2)</f>
        <v>2.52</v>
      </c>
      <c r="W60" s="234"/>
      <c r="X60" s="234" t="s">
        <v>145</v>
      </c>
      <c r="Y60" s="234" t="s">
        <v>146</v>
      </c>
      <c r="Z60" s="214"/>
      <c r="AA60" s="214"/>
      <c r="AB60" s="214"/>
      <c r="AC60" s="214"/>
      <c r="AD60" s="214"/>
      <c r="AE60" s="214"/>
      <c r="AF60" s="214"/>
      <c r="AG60" s="214" t="s">
        <v>147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2.5" outlineLevel="2">
      <c r="A61" s="231"/>
      <c r="B61" s="232"/>
      <c r="C61" s="268" t="s">
        <v>220</v>
      </c>
      <c r="D61" s="256"/>
      <c r="E61" s="256"/>
      <c r="F61" s="256"/>
      <c r="G61" s="256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34"/>
      <c r="Z61" s="214"/>
      <c r="AA61" s="214"/>
      <c r="AB61" s="214"/>
      <c r="AC61" s="214"/>
      <c r="AD61" s="214"/>
      <c r="AE61" s="214"/>
      <c r="AF61" s="214"/>
      <c r="AG61" s="214" t="s">
        <v>154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64" t="str">
        <f>C61</f>
        <v>-u severního průčelí nad střechou přístavby doplnění izolace XPS tl. 100mm pro dorovnání líce atiky u stěny nad úrovní střechy</v>
      </c>
      <c r="BB61" s="214"/>
      <c r="BC61" s="214"/>
      <c r="BD61" s="214"/>
      <c r="BE61" s="214"/>
      <c r="BF61" s="214"/>
      <c r="BG61" s="214"/>
      <c r="BH61" s="214"/>
    </row>
    <row r="62" spans="1:60" outlineLevel="3">
      <c r="A62" s="231"/>
      <c r="B62" s="232"/>
      <c r="C62" s="270" t="s">
        <v>210</v>
      </c>
      <c r="D62" s="263"/>
      <c r="E62" s="263"/>
      <c r="F62" s="263"/>
      <c r="G62" s="263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34"/>
      <c r="Z62" s="214"/>
      <c r="AA62" s="214"/>
      <c r="AB62" s="214"/>
      <c r="AC62" s="214"/>
      <c r="AD62" s="214"/>
      <c r="AE62" s="214"/>
      <c r="AF62" s="214"/>
      <c r="AG62" s="214" t="s">
        <v>154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22.5" outlineLevel="1">
      <c r="A63" s="250">
        <v>20</v>
      </c>
      <c r="B63" s="251" t="s">
        <v>221</v>
      </c>
      <c r="C63" s="266" t="s">
        <v>222</v>
      </c>
      <c r="D63" s="252" t="s">
        <v>143</v>
      </c>
      <c r="E63" s="253">
        <v>46.1</v>
      </c>
      <c r="F63" s="254"/>
      <c r="G63" s="255">
        <f>ROUND(E63*F63,2)</f>
        <v>0</v>
      </c>
      <c r="H63" s="235"/>
      <c r="I63" s="234">
        <f>ROUND(E63*H63,2)</f>
        <v>0</v>
      </c>
      <c r="J63" s="235"/>
      <c r="K63" s="234">
        <f>ROUND(E63*J63,2)</f>
        <v>0</v>
      </c>
      <c r="L63" s="234">
        <v>21</v>
      </c>
      <c r="M63" s="234">
        <f>G63*(1+L63/100)</f>
        <v>0</v>
      </c>
      <c r="N63" s="233">
        <v>1.3310000000000001E-2</v>
      </c>
      <c r="O63" s="233">
        <f>ROUND(E63*N63,2)</f>
        <v>0.61</v>
      </c>
      <c r="P63" s="233">
        <v>0</v>
      </c>
      <c r="Q63" s="233">
        <f>ROUND(E63*P63,2)</f>
        <v>0</v>
      </c>
      <c r="R63" s="234"/>
      <c r="S63" s="234" t="s">
        <v>167</v>
      </c>
      <c r="T63" s="234" t="s">
        <v>144</v>
      </c>
      <c r="U63" s="234">
        <v>0.86</v>
      </c>
      <c r="V63" s="234">
        <f>ROUND(E63*U63,2)</f>
        <v>39.65</v>
      </c>
      <c r="W63" s="234"/>
      <c r="X63" s="234" t="s">
        <v>145</v>
      </c>
      <c r="Y63" s="234" t="s">
        <v>146</v>
      </c>
      <c r="Z63" s="214"/>
      <c r="AA63" s="214"/>
      <c r="AB63" s="214"/>
      <c r="AC63" s="214"/>
      <c r="AD63" s="214"/>
      <c r="AE63" s="214"/>
      <c r="AF63" s="214"/>
      <c r="AG63" s="214" t="s">
        <v>147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>
      <c r="A64" s="231"/>
      <c r="B64" s="232"/>
      <c r="C64" s="268" t="s">
        <v>223</v>
      </c>
      <c r="D64" s="256"/>
      <c r="E64" s="256"/>
      <c r="F64" s="256"/>
      <c r="G64" s="256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34"/>
      <c r="Z64" s="214"/>
      <c r="AA64" s="214"/>
      <c r="AB64" s="214"/>
      <c r="AC64" s="214"/>
      <c r="AD64" s="214"/>
      <c r="AE64" s="214"/>
      <c r="AF64" s="214"/>
      <c r="AG64" s="214" t="s">
        <v>154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>
      <c r="A65" s="231"/>
      <c r="B65" s="232"/>
      <c r="C65" s="271" t="s">
        <v>224</v>
      </c>
      <c r="D65" s="238"/>
      <c r="E65" s="239"/>
      <c r="F65" s="240"/>
      <c r="G65" s="240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34"/>
      <c r="Z65" s="214"/>
      <c r="AA65" s="214"/>
      <c r="AB65" s="214"/>
      <c r="AC65" s="214"/>
      <c r="AD65" s="214"/>
      <c r="AE65" s="214"/>
      <c r="AF65" s="214"/>
      <c r="AG65" s="214" t="s">
        <v>154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>
      <c r="A66" s="231"/>
      <c r="B66" s="232"/>
      <c r="C66" s="270" t="s">
        <v>225</v>
      </c>
      <c r="D66" s="263"/>
      <c r="E66" s="263"/>
      <c r="F66" s="263"/>
      <c r="G66" s="263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34"/>
      <c r="Z66" s="214"/>
      <c r="AA66" s="214"/>
      <c r="AB66" s="214"/>
      <c r="AC66" s="214"/>
      <c r="AD66" s="214"/>
      <c r="AE66" s="214"/>
      <c r="AF66" s="214"/>
      <c r="AG66" s="214" t="s">
        <v>154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>
      <c r="A67" s="231"/>
      <c r="B67" s="232"/>
      <c r="C67" s="271" t="s">
        <v>224</v>
      </c>
      <c r="D67" s="238"/>
      <c r="E67" s="239"/>
      <c r="F67" s="240"/>
      <c r="G67" s="240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34"/>
      <c r="Z67" s="214"/>
      <c r="AA67" s="214"/>
      <c r="AB67" s="214"/>
      <c r="AC67" s="214"/>
      <c r="AD67" s="214"/>
      <c r="AE67" s="214"/>
      <c r="AF67" s="214"/>
      <c r="AG67" s="214" t="s">
        <v>154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>
      <c r="A68" s="231"/>
      <c r="B68" s="232"/>
      <c r="C68" s="270" t="s">
        <v>210</v>
      </c>
      <c r="D68" s="263"/>
      <c r="E68" s="263"/>
      <c r="F68" s="263"/>
      <c r="G68" s="263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34"/>
      <c r="Z68" s="214"/>
      <c r="AA68" s="214"/>
      <c r="AB68" s="214"/>
      <c r="AC68" s="214"/>
      <c r="AD68" s="214"/>
      <c r="AE68" s="214"/>
      <c r="AF68" s="214"/>
      <c r="AG68" s="214" t="s">
        <v>154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2">
      <c r="A69" s="231"/>
      <c r="B69" s="232"/>
      <c r="C69" s="267" t="s">
        <v>226</v>
      </c>
      <c r="D69" s="236"/>
      <c r="E69" s="237">
        <v>15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34"/>
      <c r="Z69" s="214"/>
      <c r="AA69" s="214"/>
      <c r="AB69" s="214"/>
      <c r="AC69" s="214"/>
      <c r="AD69" s="214"/>
      <c r="AE69" s="214"/>
      <c r="AF69" s="214"/>
      <c r="AG69" s="214" t="s">
        <v>149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>
      <c r="A70" s="231"/>
      <c r="B70" s="232"/>
      <c r="C70" s="267" t="s">
        <v>227</v>
      </c>
      <c r="D70" s="236"/>
      <c r="E70" s="237">
        <v>4.9000000000000004</v>
      </c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34"/>
      <c r="Z70" s="214"/>
      <c r="AA70" s="214"/>
      <c r="AB70" s="214"/>
      <c r="AC70" s="214"/>
      <c r="AD70" s="214"/>
      <c r="AE70" s="214"/>
      <c r="AF70" s="214"/>
      <c r="AG70" s="214" t="s">
        <v>149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>
      <c r="A71" s="231"/>
      <c r="B71" s="232"/>
      <c r="C71" s="267" t="s">
        <v>228</v>
      </c>
      <c r="D71" s="236"/>
      <c r="E71" s="237">
        <v>16.600000000000001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34"/>
      <c r="Z71" s="214"/>
      <c r="AA71" s="214"/>
      <c r="AB71" s="214"/>
      <c r="AC71" s="214"/>
      <c r="AD71" s="214"/>
      <c r="AE71" s="214"/>
      <c r="AF71" s="214"/>
      <c r="AG71" s="214" t="s">
        <v>149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>
      <c r="A72" s="231"/>
      <c r="B72" s="232"/>
      <c r="C72" s="267" t="s">
        <v>229</v>
      </c>
      <c r="D72" s="236"/>
      <c r="E72" s="237">
        <v>9.6</v>
      </c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34"/>
      <c r="Z72" s="214"/>
      <c r="AA72" s="214"/>
      <c r="AB72" s="214"/>
      <c r="AC72" s="214"/>
      <c r="AD72" s="214"/>
      <c r="AE72" s="214"/>
      <c r="AF72" s="214"/>
      <c r="AG72" s="214" t="s">
        <v>149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50">
        <v>21</v>
      </c>
      <c r="B73" s="251" t="s">
        <v>230</v>
      </c>
      <c r="C73" s="266" t="s">
        <v>231</v>
      </c>
      <c r="D73" s="252" t="s">
        <v>143</v>
      </c>
      <c r="E73" s="253">
        <v>4.8979999999999997</v>
      </c>
      <c r="F73" s="254"/>
      <c r="G73" s="255">
        <f>ROUND(E73*F73,2)</f>
        <v>0</v>
      </c>
      <c r="H73" s="235"/>
      <c r="I73" s="234">
        <f>ROUND(E73*H73,2)</f>
        <v>0</v>
      </c>
      <c r="J73" s="235"/>
      <c r="K73" s="234">
        <f>ROUND(E73*J73,2)</f>
        <v>0</v>
      </c>
      <c r="L73" s="234">
        <v>21</v>
      </c>
      <c r="M73" s="234">
        <f>G73*(1+L73/100)</f>
        <v>0</v>
      </c>
      <c r="N73" s="233">
        <v>1.1140000000000001E-2</v>
      </c>
      <c r="O73" s="233">
        <f>ROUND(E73*N73,2)</f>
        <v>0.05</v>
      </c>
      <c r="P73" s="233">
        <v>0</v>
      </c>
      <c r="Q73" s="233">
        <f>ROUND(E73*P73,2)</f>
        <v>0</v>
      </c>
      <c r="R73" s="234"/>
      <c r="S73" s="234" t="s">
        <v>167</v>
      </c>
      <c r="T73" s="234" t="s">
        <v>144</v>
      </c>
      <c r="U73" s="234">
        <v>1.56</v>
      </c>
      <c r="V73" s="234">
        <f>ROUND(E73*U73,2)</f>
        <v>7.64</v>
      </c>
      <c r="W73" s="234"/>
      <c r="X73" s="234" t="s">
        <v>145</v>
      </c>
      <c r="Y73" s="234" t="s">
        <v>146</v>
      </c>
      <c r="Z73" s="214"/>
      <c r="AA73" s="214"/>
      <c r="AB73" s="214"/>
      <c r="AC73" s="214"/>
      <c r="AD73" s="214"/>
      <c r="AE73" s="214"/>
      <c r="AF73" s="214"/>
      <c r="AG73" s="214" t="s">
        <v>147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2">
      <c r="A74" s="231"/>
      <c r="B74" s="232"/>
      <c r="C74" s="268" t="s">
        <v>232</v>
      </c>
      <c r="D74" s="256"/>
      <c r="E74" s="256"/>
      <c r="F74" s="256"/>
      <c r="G74" s="256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34"/>
      <c r="Z74" s="214"/>
      <c r="AA74" s="214"/>
      <c r="AB74" s="214"/>
      <c r="AC74" s="214"/>
      <c r="AD74" s="214"/>
      <c r="AE74" s="214"/>
      <c r="AF74" s="214"/>
      <c r="AG74" s="214" t="s">
        <v>154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2">
      <c r="A75" s="231"/>
      <c r="B75" s="232"/>
      <c r="C75" s="267" t="s">
        <v>233</v>
      </c>
      <c r="D75" s="236"/>
      <c r="E75" s="237">
        <v>4.8979999999999997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34"/>
      <c r="Z75" s="214"/>
      <c r="AA75" s="214"/>
      <c r="AB75" s="214"/>
      <c r="AC75" s="214"/>
      <c r="AD75" s="214"/>
      <c r="AE75" s="214"/>
      <c r="AF75" s="214"/>
      <c r="AG75" s="214" t="s">
        <v>149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>
      <c r="A76" s="243" t="s">
        <v>139</v>
      </c>
      <c r="B76" s="244" t="s">
        <v>76</v>
      </c>
      <c r="C76" s="265" t="s">
        <v>77</v>
      </c>
      <c r="D76" s="245"/>
      <c r="E76" s="246"/>
      <c r="F76" s="247"/>
      <c r="G76" s="248">
        <f>SUMIF(AG77:AG83,"&lt;&gt;NOR",G77:G83)</f>
        <v>0</v>
      </c>
      <c r="H76" s="242"/>
      <c r="I76" s="242">
        <f>SUM(I77:I83)</f>
        <v>0</v>
      </c>
      <c r="J76" s="242"/>
      <c r="K76" s="242">
        <f>SUM(K77:K83)</f>
        <v>0</v>
      </c>
      <c r="L76" s="242"/>
      <c r="M76" s="242">
        <f>SUM(M77:M83)</f>
        <v>0</v>
      </c>
      <c r="N76" s="241"/>
      <c r="O76" s="241">
        <f>SUM(O77:O83)</f>
        <v>14.86</v>
      </c>
      <c r="P76" s="241"/>
      <c r="Q76" s="241">
        <f>SUM(Q77:Q83)</f>
        <v>0</v>
      </c>
      <c r="R76" s="242"/>
      <c r="S76" s="242"/>
      <c r="T76" s="242"/>
      <c r="U76" s="242"/>
      <c r="V76" s="242">
        <f>SUM(V77:V83)</f>
        <v>17.63</v>
      </c>
      <c r="W76" s="242"/>
      <c r="X76" s="242"/>
      <c r="Y76" s="242"/>
      <c r="AG76" t="s">
        <v>140</v>
      </c>
    </row>
    <row r="77" spans="1:60" ht="22.5" outlineLevel="1">
      <c r="A77" s="250">
        <v>22</v>
      </c>
      <c r="B77" s="251" t="s">
        <v>234</v>
      </c>
      <c r="C77" s="266" t="s">
        <v>235</v>
      </c>
      <c r="D77" s="252" t="s">
        <v>201</v>
      </c>
      <c r="E77" s="253">
        <v>54.95</v>
      </c>
      <c r="F77" s="254"/>
      <c r="G77" s="255">
        <f>ROUND(E77*F77,2)</f>
        <v>0</v>
      </c>
      <c r="H77" s="235"/>
      <c r="I77" s="234">
        <f>ROUND(E77*H77,2)</f>
        <v>0</v>
      </c>
      <c r="J77" s="235"/>
      <c r="K77" s="234">
        <f>ROUND(E77*J77,2)</f>
        <v>0</v>
      </c>
      <c r="L77" s="234">
        <v>21</v>
      </c>
      <c r="M77" s="234">
        <f>G77*(1+L77/100)</f>
        <v>0</v>
      </c>
      <c r="N77" s="233">
        <v>0.19289999999999999</v>
      </c>
      <c r="O77" s="233">
        <f>ROUND(E77*N77,2)</f>
        <v>10.6</v>
      </c>
      <c r="P77" s="233">
        <v>0</v>
      </c>
      <c r="Q77" s="233">
        <f>ROUND(E77*P77,2)</f>
        <v>0</v>
      </c>
      <c r="R77" s="234"/>
      <c r="S77" s="234" t="s">
        <v>144</v>
      </c>
      <c r="T77" s="234" t="s">
        <v>144</v>
      </c>
      <c r="U77" s="234">
        <v>0.16</v>
      </c>
      <c r="V77" s="234">
        <f>ROUND(E77*U77,2)</f>
        <v>8.7899999999999991</v>
      </c>
      <c r="W77" s="234"/>
      <c r="X77" s="234" t="s">
        <v>145</v>
      </c>
      <c r="Y77" s="234" t="s">
        <v>146</v>
      </c>
      <c r="Z77" s="214"/>
      <c r="AA77" s="214"/>
      <c r="AB77" s="214"/>
      <c r="AC77" s="214"/>
      <c r="AD77" s="214"/>
      <c r="AE77" s="214"/>
      <c r="AF77" s="214"/>
      <c r="AG77" s="214" t="s">
        <v>147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>
      <c r="A78" s="231"/>
      <c r="B78" s="232"/>
      <c r="C78" s="267" t="s">
        <v>236</v>
      </c>
      <c r="D78" s="236"/>
      <c r="E78" s="237">
        <v>54.95</v>
      </c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34"/>
      <c r="Z78" s="214"/>
      <c r="AA78" s="214"/>
      <c r="AB78" s="214"/>
      <c r="AC78" s="214"/>
      <c r="AD78" s="214"/>
      <c r="AE78" s="214"/>
      <c r="AF78" s="214"/>
      <c r="AG78" s="214" t="s">
        <v>149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50">
        <v>23</v>
      </c>
      <c r="B79" s="251" t="s">
        <v>237</v>
      </c>
      <c r="C79" s="266" t="s">
        <v>238</v>
      </c>
      <c r="D79" s="252" t="s">
        <v>143</v>
      </c>
      <c r="E79" s="253">
        <v>23.25</v>
      </c>
      <c r="F79" s="254"/>
      <c r="G79" s="255">
        <f>ROUND(E79*F79,2)</f>
        <v>0</v>
      </c>
      <c r="H79" s="235"/>
      <c r="I79" s="234">
        <f>ROUND(E79*H79,2)</f>
        <v>0</v>
      </c>
      <c r="J79" s="235"/>
      <c r="K79" s="234">
        <f>ROUND(E79*J79,2)</f>
        <v>0</v>
      </c>
      <c r="L79" s="234">
        <v>21</v>
      </c>
      <c r="M79" s="234">
        <f>G79*(1+L79/100)</f>
        <v>0</v>
      </c>
      <c r="N79" s="233">
        <v>0.18310000000000001</v>
      </c>
      <c r="O79" s="233">
        <f>ROUND(E79*N79,2)</f>
        <v>4.26</v>
      </c>
      <c r="P79" s="233">
        <v>0</v>
      </c>
      <c r="Q79" s="233">
        <f>ROUND(E79*P79,2)</f>
        <v>0</v>
      </c>
      <c r="R79" s="234"/>
      <c r="S79" s="234" t="s">
        <v>167</v>
      </c>
      <c r="T79" s="234" t="s">
        <v>144</v>
      </c>
      <c r="U79" s="234">
        <v>0.38</v>
      </c>
      <c r="V79" s="234">
        <f>ROUND(E79*U79,2)</f>
        <v>8.84</v>
      </c>
      <c r="W79" s="234"/>
      <c r="X79" s="234" t="s">
        <v>145</v>
      </c>
      <c r="Y79" s="234" t="s">
        <v>146</v>
      </c>
      <c r="Z79" s="214"/>
      <c r="AA79" s="214"/>
      <c r="AB79" s="214"/>
      <c r="AC79" s="214"/>
      <c r="AD79" s="214"/>
      <c r="AE79" s="214"/>
      <c r="AF79" s="214"/>
      <c r="AG79" s="214" t="s">
        <v>147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>
      <c r="A80" s="231"/>
      <c r="B80" s="232"/>
      <c r="C80" s="268" t="s">
        <v>239</v>
      </c>
      <c r="D80" s="256"/>
      <c r="E80" s="256"/>
      <c r="F80" s="256"/>
      <c r="G80" s="256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34"/>
      <c r="Z80" s="214"/>
      <c r="AA80" s="214"/>
      <c r="AB80" s="214"/>
      <c r="AC80" s="214"/>
      <c r="AD80" s="214"/>
      <c r="AE80" s="214"/>
      <c r="AF80" s="214"/>
      <c r="AG80" s="214" t="s">
        <v>154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>
      <c r="A81" s="231"/>
      <c r="B81" s="232"/>
      <c r="C81" s="271" t="s">
        <v>224</v>
      </c>
      <c r="D81" s="238"/>
      <c r="E81" s="239"/>
      <c r="F81" s="240"/>
      <c r="G81" s="240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34"/>
      <c r="Z81" s="214"/>
      <c r="AA81" s="214"/>
      <c r="AB81" s="214"/>
      <c r="AC81" s="214"/>
      <c r="AD81" s="214"/>
      <c r="AE81" s="214"/>
      <c r="AF81" s="214"/>
      <c r="AG81" s="214" t="s">
        <v>154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>
      <c r="A82" s="231"/>
      <c r="B82" s="232"/>
      <c r="C82" s="270" t="s">
        <v>240</v>
      </c>
      <c r="D82" s="263"/>
      <c r="E82" s="263"/>
      <c r="F82" s="263"/>
      <c r="G82" s="263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34"/>
      <c r="Z82" s="214"/>
      <c r="AA82" s="214"/>
      <c r="AB82" s="214"/>
      <c r="AC82" s="214"/>
      <c r="AD82" s="214"/>
      <c r="AE82" s="214"/>
      <c r="AF82" s="214"/>
      <c r="AG82" s="214" t="s">
        <v>154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>
      <c r="A83" s="231"/>
      <c r="B83" s="232"/>
      <c r="C83" s="267" t="s">
        <v>241</v>
      </c>
      <c r="D83" s="236"/>
      <c r="E83" s="237">
        <v>23.25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34"/>
      <c r="Z83" s="214"/>
      <c r="AA83" s="214"/>
      <c r="AB83" s="214"/>
      <c r="AC83" s="214"/>
      <c r="AD83" s="214"/>
      <c r="AE83" s="214"/>
      <c r="AF83" s="214"/>
      <c r="AG83" s="214" t="s">
        <v>149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>
      <c r="A84" s="243" t="s">
        <v>139</v>
      </c>
      <c r="B84" s="244" t="s">
        <v>78</v>
      </c>
      <c r="C84" s="265" t="s">
        <v>79</v>
      </c>
      <c r="D84" s="245"/>
      <c r="E84" s="246"/>
      <c r="F84" s="247"/>
      <c r="G84" s="248">
        <f>SUMIF(AG85:AG91,"&lt;&gt;NOR",G85:G91)</f>
        <v>0</v>
      </c>
      <c r="H84" s="242"/>
      <c r="I84" s="242">
        <f>SUM(I85:I91)</f>
        <v>0</v>
      </c>
      <c r="J84" s="242"/>
      <c r="K84" s="242">
        <f>SUM(K85:K91)</f>
        <v>0</v>
      </c>
      <c r="L84" s="242"/>
      <c r="M84" s="242">
        <f>SUM(M85:M91)</f>
        <v>0</v>
      </c>
      <c r="N84" s="241"/>
      <c r="O84" s="241">
        <f>SUM(O85:O91)</f>
        <v>3.87</v>
      </c>
      <c r="P84" s="241"/>
      <c r="Q84" s="241">
        <f>SUM(Q85:Q91)</f>
        <v>0</v>
      </c>
      <c r="R84" s="242"/>
      <c r="S84" s="242"/>
      <c r="T84" s="242"/>
      <c r="U84" s="242"/>
      <c r="V84" s="242">
        <f>SUM(V85:V91)</f>
        <v>58</v>
      </c>
      <c r="W84" s="242"/>
      <c r="X84" s="242"/>
      <c r="Y84" s="242"/>
      <c r="AG84" t="s">
        <v>140</v>
      </c>
    </row>
    <row r="85" spans="1:60" outlineLevel="1">
      <c r="A85" s="257">
        <v>24</v>
      </c>
      <c r="B85" s="258" t="s">
        <v>242</v>
      </c>
      <c r="C85" s="269" t="s">
        <v>243</v>
      </c>
      <c r="D85" s="259" t="s">
        <v>143</v>
      </c>
      <c r="E85" s="260">
        <v>200</v>
      </c>
      <c r="F85" s="261"/>
      <c r="G85" s="262">
        <f>ROUND(E85*F85,2)</f>
        <v>0</v>
      </c>
      <c r="H85" s="235"/>
      <c r="I85" s="234">
        <f>ROUND(E85*H85,2)</f>
        <v>0</v>
      </c>
      <c r="J85" s="235"/>
      <c r="K85" s="234">
        <f>ROUND(E85*J85,2)</f>
        <v>0</v>
      </c>
      <c r="L85" s="234">
        <v>21</v>
      </c>
      <c r="M85" s="234">
        <f>G85*(1+L85/100)</f>
        <v>0</v>
      </c>
      <c r="N85" s="233">
        <v>1.8380000000000001E-2</v>
      </c>
      <c r="O85" s="233">
        <f>ROUND(E85*N85,2)</f>
        <v>3.68</v>
      </c>
      <c r="P85" s="233">
        <v>0</v>
      </c>
      <c r="Q85" s="233">
        <f>ROUND(E85*P85,2)</f>
        <v>0</v>
      </c>
      <c r="R85" s="234"/>
      <c r="S85" s="234" t="s">
        <v>144</v>
      </c>
      <c r="T85" s="234" t="s">
        <v>144</v>
      </c>
      <c r="U85" s="234">
        <v>0.13</v>
      </c>
      <c r="V85" s="234">
        <f>ROUND(E85*U85,2)</f>
        <v>26</v>
      </c>
      <c r="W85" s="234"/>
      <c r="X85" s="234" t="s">
        <v>145</v>
      </c>
      <c r="Y85" s="234" t="s">
        <v>146</v>
      </c>
      <c r="Z85" s="214"/>
      <c r="AA85" s="214"/>
      <c r="AB85" s="214"/>
      <c r="AC85" s="214"/>
      <c r="AD85" s="214"/>
      <c r="AE85" s="214"/>
      <c r="AF85" s="214"/>
      <c r="AG85" s="214" t="s">
        <v>147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>
      <c r="A86" s="250">
        <v>25</v>
      </c>
      <c r="B86" s="251" t="s">
        <v>244</v>
      </c>
      <c r="C86" s="266" t="s">
        <v>245</v>
      </c>
      <c r="D86" s="252" t="s">
        <v>143</v>
      </c>
      <c r="E86" s="253">
        <v>200</v>
      </c>
      <c r="F86" s="254"/>
      <c r="G86" s="255">
        <f>ROUND(E86*F86,2)</f>
        <v>0</v>
      </c>
      <c r="H86" s="235"/>
      <c r="I86" s="234">
        <f>ROUND(E86*H86,2)</f>
        <v>0</v>
      </c>
      <c r="J86" s="235"/>
      <c r="K86" s="234">
        <f>ROUND(E86*J86,2)</f>
        <v>0</v>
      </c>
      <c r="L86" s="234">
        <v>21</v>
      </c>
      <c r="M86" s="234">
        <f>G86*(1+L86/100)</f>
        <v>0</v>
      </c>
      <c r="N86" s="233">
        <v>0</v>
      </c>
      <c r="O86" s="233">
        <f>ROUND(E86*N86,2)</f>
        <v>0</v>
      </c>
      <c r="P86" s="233">
        <v>0</v>
      </c>
      <c r="Q86" s="233">
        <f>ROUND(E86*P86,2)</f>
        <v>0</v>
      </c>
      <c r="R86" s="234"/>
      <c r="S86" s="234" t="s">
        <v>144</v>
      </c>
      <c r="T86" s="234" t="s">
        <v>144</v>
      </c>
      <c r="U86" s="234">
        <v>0.1</v>
      </c>
      <c r="V86" s="234">
        <f>ROUND(E86*U86,2)</f>
        <v>20</v>
      </c>
      <c r="W86" s="234"/>
      <c r="X86" s="234" t="s">
        <v>145</v>
      </c>
      <c r="Y86" s="234" t="s">
        <v>146</v>
      </c>
      <c r="Z86" s="214"/>
      <c r="AA86" s="214"/>
      <c r="AB86" s="214"/>
      <c r="AC86" s="214"/>
      <c r="AD86" s="214"/>
      <c r="AE86" s="214"/>
      <c r="AF86" s="214"/>
      <c r="AG86" s="214" t="s">
        <v>147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>
      <c r="A87" s="231"/>
      <c r="B87" s="232"/>
      <c r="C87" s="267" t="s">
        <v>246</v>
      </c>
      <c r="D87" s="236"/>
      <c r="E87" s="237">
        <v>200</v>
      </c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34"/>
      <c r="Z87" s="214"/>
      <c r="AA87" s="214"/>
      <c r="AB87" s="214"/>
      <c r="AC87" s="214"/>
      <c r="AD87" s="214"/>
      <c r="AE87" s="214"/>
      <c r="AF87" s="214"/>
      <c r="AG87" s="214" t="s">
        <v>149</v>
      </c>
      <c r="AH87" s="214">
        <v>5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57">
        <v>26</v>
      </c>
      <c r="B88" s="258" t="s">
        <v>247</v>
      </c>
      <c r="C88" s="269" t="s">
        <v>248</v>
      </c>
      <c r="D88" s="259" t="s">
        <v>143</v>
      </c>
      <c r="E88" s="260">
        <v>200</v>
      </c>
      <c r="F88" s="261"/>
      <c r="G88" s="262">
        <f>ROUND(E88*F88,2)</f>
        <v>0</v>
      </c>
      <c r="H88" s="235"/>
      <c r="I88" s="234">
        <f>ROUND(E88*H88,2)</f>
        <v>0</v>
      </c>
      <c r="J88" s="235"/>
      <c r="K88" s="234">
        <f>ROUND(E88*J88,2)</f>
        <v>0</v>
      </c>
      <c r="L88" s="234">
        <v>21</v>
      </c>
      <c r="M88" s="234">
        <f>G88*(1+L88/100)</f>
        <v>0</v>
      </c>
      <c r="N88" s="233">
        <v>0</v>
      </c>
      <c r="O88" s="233">
        <f>ROUND(E88*N88,2)</f>
        <v>0</v>
      </c>
      <c r="P88" s="233">
        <v>0</v>
      </c>
      <c r="Q88" s="233">
        <f>ROUND(E88*P88,2)</f>
        <v>0</v>
      </c>
      <c r="R88" s="234"/>
      <c r="S88" s="234" t="s">
        <v>144</v>
      </c>
      <c r="T88" s="234" t="s">
        <v>144</v>
      </c>
      <c r="U88" s="234">
        <v>0.03</v>
      </c>
      <c r="V88" s="234">
        <f>ROUND(E88*U88,2)</f>
        <v>6</v>
      </c>
      <c r="W88" s="234"/>
      <c r="X88" s="234" t="s">
        <v>145</v>
      </c>
      <c r="Y88" s="234" t="s">
        <v>146</v>
      </c>
      <c r="Z88" s="214"/>
      <c r="AA88" s="214"/>
      <c r="AB88" s="214"/>
      <c r="AC88" s="214"/>
      <c r="AD88" s="214"/>
      <c r="AE88" s="214"/>
      <c r="AF88" s="214"/>
      <c r="AG88" s="214" t="s">
        <v>147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50">
        <v>27</v>
      </c>
      <c r="B89" s="251" t="s">
        <v>249</v>
      </c>
      <c r="C89" s="266" t="s">
        <v>250</v>
      </c>
      <c r="D89" s="252" t="s">
        <v>143</v>
      </c>
      <c r="E89" s="253">
        <v>200</v>
      </c>
      <c r="F89" s="254"/>
      <c r="G89" s="255">
        <f>ROUND(E89*F89,2)</f>
        <v>0</v>
      </c>
      <c r="H89" s="235"/>
      <c r="I89" s="234">
        <f>ROUND(E89*H89,2)</f>
        <v>0</v>
      </c>
      <c r="J89" s="235"/>
      <c r="K89" s="234">
        <f>ROUND(E89*J89,2)</f>
        <v>0</v>
      </c>
      <c r="L89" s="234">
        <v>21</v>
      </c>
      <c r="M89" s="234">
        <f>G89*(1+L89/100)</f>
        <v>0</v>
      </c>
      <c r="N89" s="233">
        <v>0</v>
      </c>
      <c r="O89" s="233">
        <f>ROUND(E89*N89,2)</f>
        <v>0</v>
      </c>
      <c r="P89" s="233">
        <v>0</v>
      </c>
      <c r="Q89" s="233">
        <f>ROUND(E89*P89,2)</f>
        <v>0</v>
      </c>
      <c r="R89" s="234"/>
      <c r="S89" s="234" t="s">
        <v>144</v>
      </c>
      <c r="T89" s="234" t="s">
        <v>144</v>
      </c>
      <c r="U89" s="234">
        <v>0.02</v>
      </c>
      <c r="V89" s="234">
        <f>ROUND(E89*U89,2)</f>
        <v>4</v>
      </c>
      <c r="W89" s="234"/>
      <c r="X89" s="234" t="s">
        <v>145</v>
      </c>
      <c r="Y89" s="234" t="s">
        <v>146</v>
      </c>
      <c r="Z89" s="214"/>
      <c r="AA89" s="214"/>
      <c r="AB89" s="214"/>
      <c r="AC89" s="214"/>
      <c r="AD89" s="214"/>
      <c r="AE89" s="214"/>
      <c r="AF89" s="214"/>
      <c r="AG89" s="214" t="s">
        <v>147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2">
      <c r="A90" s="231"/>
      <c r="B90" s="232"/>
      <c r="C90" s="267" t="s">
        <v>251</v>
      </c>
      <c r="D90" s="236"/>
      <c r="E90" s="237">
        <v>200</v>
      </c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34"/>
      <c r="Z90" s="214"/>
      <c r="AA90" s="214"/>
      <c r="AB90" s="214"/>
      <c r="AC90" s="214"/>
      <c r="AD90" s="214"/>
      <c r="AE90" s="214"/>
      <c r="AF90" s="214"/>
      <c r="AG90" s="214" t="s">
        <v>149</v>
      </c>
      <c r="AH90" s="214">
        <v>5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57">
        <v>28</v>
      </c>
      <c r="B91" s="258" t="s">
        <v>252</v>
      </c>
      <c r="C91" s="269" t="s">
        <v>253</v>
      </c>
      <c r="D91" s="259" t="s">
        <v>143</v>
      </c>
      <c r="E91" s="260">
        <v>200</v>
      </c>
      <c r="F91" s="261"/>
      <c r="G91" s="262">
        <f>ROUND(E91*F91,2)</f>
        <v>0</v>
      </c>
      <c r="H91" s="235"/>
      <c r="I91" s="234">
        <f>ROUND(E91*H91,2)</f>
        <v>0</v>
      </c>
      <c r="J91" s="235"/>
      <c r="K91" s="234">
        <f>ROUND(E91*J91,2)</f>
        <v>0</v>
      </c>
      <c r="L91" s="234">
        <v>21</v>
      </c>
      <c r="M91" s="234">
        <f>G91*(1+L91/100)</f>
        <v>0</v>
      </c>
      <c r="N91" s="233">
        <v>9.3000000000000005E-4</v>
      </c>
      <c r="O91" s="233">
        <f>ROUND(E91*N91,2)</f>
        <v>0.19</v>
      </c>
      <c r="P91" s="233">
        <v>0</v>
      </c>
      <c r="Q91" s="233">
        <f>ROUND(E91*P91,2)</f>
        <v>0</v>
      </c>
      <c r="R91" s="234"/>
      <c r="S91" s="234" t="s">
        <v>167</v>
      </c>
      <c r="T91" s="234" t="s">
        <v>168</v>
      </c>
      <c r="U91" s="234">
        <v>0.01</v>
      </c>
      <c r="V91" s="234">
        <f>ROUND(E91*U91,2)</f>
        <v>2</v>
      </c>
      <c r="W91" s="234"/>
      <c r="X91" s="234" t="s">
        <v>145</v>
      </c>
      <c r="Y91" s="234" t="s">
        <v>146</v>
      </c>
      <c r="Z91" s="214"/>
      <c r="AA91" s="214"/>
      <c r="AB91" s="214"/>
      <c r="AC91" s="214"/>
      <c r="AD91" s="214"/>
      <c r="AE91" s="214"/>
      <c r="AF91" s="214"/>
      <c r="AG91" s="214" t="s">
        <v>147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5.5">
      <c r="A92" s="243" t="s">
        <v>139</v>
      </c>
      <c r="B92" s="244" t="s">
        <v>80</v>
      </c>
      <c r="C92" s="265" t="s">
        <v>81</v>
      </c>
      <c r="D92" s="245"/>
      <c r="E92" s="246"/>
      <c r="F92" s="247"/>
      <c r="G92" s="248">
        <f>SUMIF(AG93:AG93,"&lt;&gt;NOR",G93:G93)</f>
        <v>0</v>
      </c>
      <c r="H92" s="242"/>
      <c r="I92" s="242">
        <f>SUM(I93:I93)</f>
        <v>0</v>
      </c>
      <c r="J92" s="242"/>
      <c r="K92" s="242">
        <f>SUM(K93:K93)</f>
        <v>0</v>
      </c>
      <c r="L92" s="242"/>
      <c r="M92" s="242">
        <f>SUM(M93:M93)</f>
        <v>0</v>
      </c>
      <c r="N92" s="241"/>
      <c r="O92" s="241">
        <f>SUM(O93:O93)</f>
        <v>0.01</v>
      </c>
      <c r="P92" s="241"/>
      <c r="Q92" s="241">
        <f>SUM(Q93:Q93)</f>
        <v>0</v>
      </c>
      <c r="R92" s="242"/>
      <c r="S92" s="242"/>
      <c r="T92" s="242"/>
      <c r="U92" s="242"/>
      <c r="V92" s="242">
        <f>SUM(V93:V93)</f>
        <v>54.1</v>
      </c>
      <c r="W92" s="242"/>
      <c r="X92" s="242"/>
      <c r="Y92" s="242"/>
      <c r="AG92" t="s">
        <v>140</v>
      </c>
    </row>
    <row r="93" spans="1:60" outlineLevel="1">
      <c r="A93" s="257">
        <v>29</v>
      </c>
      <c r="B93" s="258" t="s">
        <v>254</v>
      </c>
      <c r="C93" s="269" t="s">
        <v>255</v>
      </c>
      <c r="D93" s="259" t="s">
        <v>143</v>
      </c>
      <c r="E93" s="260">
        <v>174.5</v>
      </c>
      <c r="F93" s="261"/>
      <c r="G93" s="262">
        <f>ROUND(E93*F93,2)</f>
        <v>0</v>
      </c>
      <c r="H93" s="235"/>
      <c r="I93" s="234">
        <f>ROUND(E93*H93,2)</f>
        <v>0</v>
      </c>
      <c r="J93" s="235"/>
      <c r="K93" s="234">
        <f>ROUND(E93*J93,2)</f>
        <v>0</v>
      </c>
      <c r="L93" s="234">
        <v>21</v>
      </c>
      <c r="M93" s="234">
        <f>G93*(1+L93/100)</f>
        <v>0</v>
      </c>
      <c r="N93" s="233">
        <v>4.0000000000000003E-5</v>
      </c>
      <c r="O93" s="233">
        <f>ROUND(E93*N93,2)</f>
        <v>0.01</v>
      </c>
      <c r="P93" s="233">
        <v>0</v>
      </c>
      <c r="Q93" s="233">
        <f>ROUND(E93*P93,2)</f>
        <v>0</v>
      </c>
      <c r="R93" s="234"/>
      <c r="S93" s="234" t="s">
        <v>144</v>
      </c>
      <c r="T93" s="234" t="s">
        <v>144</v>
      </c>
      <c r="U93" s="234">
        <v>0.31</v>
      </c>
      <c r="V93" s="234">
        <f>ROUND(E93*U93,2)</f>
        <v>54.1</v>
      </c>
      <c r="W93" s="234"/>
      <c r="X93" s="234" t="s">
        <v>145</v>
      </c>
      <c r="Y93" s="234" t="s">
        <v>146</v>
      </c>
      <c r="Z93" s="214"/>
      <c r="AA93" s="214"/>
      <c r="AB93" s="214"/>
      <c r="AC93" s="214"/>
      <c r="AD93" s="214"/>
      <c r="AE93" s="214"/>
      <c r="AF93" s="214"/>
      <c r="AG93" s="214" t="s">
        <v>147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>
      <c r="A94" s="243" t="s">
        <v>139</v>
      </c>
      <c r="B94" s="244" t="s">
        <v>82</v>
      </c>
      <c r="C94" s="265" t="s">
        <v>83</v>
      </c>
      <c r="D94" s="245"/>
      <c r="E94" s="246"/>
      <c r="F94" s="247"/>
      <c r="G94" s="248">
        <f>SUMIF(AG95:AG114,"&lt;&gt;NOR",G95:G114)</f>
        <v>0</v>
      </c>
      <c r="H94" s="242"/>
      <c r="I94" s="242">
        <f>SUM(I95:I114)</f>
        <v>0</v>
      </c>
      <c r="J94" s="242"/>
      <c r="K94" s="242">
        <f>SUM(K95:K114)</f>
        <v>0</v>
      </c>
      <c r="L94" s="242"/>
      <c r="M94" s="242">
        <f>SUM(M95:M114)</f>
        <v>0</v>
      </c>
      <c r="N94" s="241"/>
      <c r="O94" s="241">
        <f>SUM(O95:O114)</f>
        <v>0.02</v>
      </c>
      <c r="P94" s="241"/>
      <c r="Q94" s="241">
        <f>SUM(Q95:Q114)</f>
        <v>10.75</v>
      </c>
      <c r="R94" s="242"/>
      <c r="S94" s="242"/>
      <c r="T94" s="242"/>
      <c r="U94" s="242"/>
      <c r="V94" s="242">
        <f>SUM(V95:V114)</f>
        <v>48.410000000000004</v>
      </c>
      <c r="W94" s="242"/>
      <c r="X94" s="242"/>
      <c r="Y94" s="242"/>
      <c r="AG94" t="s">
        <v>140</v>
      </c>
    </row>
    <row r="95" spans="1:60" ht="22.5" outlineLevel="1">
      <c r="A95" s="250">
        <v>30</v>
      </c>
      <c r="B95" s="251" t="s">
        <v>256</v>
      </c>
      <c r="C95" s="266" t="s">
        <v>257</v>
      </c>
      <c r="D95" s="252" t="s">
        <v>152</v>
      </c>
      <c r="E95" s="253">
        <v>1.1625000000000001</v>
      </c>
      <c r="F95" s="254"/>
      <c r="G95" s="255">
        <f>ROUND(E95*F95,2)</f>
        <v>0</v>
      </c>
      <c r="H95" s="235"/>
      <c r="I95" s="234">
        <f>ROUND(E95*H95,2)</f>
        <v>0</v>
      </c>
      <c r="J95" s="235"/>
      <c r="K95" s="234">
        <f>ROUND(E95*J95,2)</f>
        <v>0</v>
      </c>
      <c r="L95" s="234">
        <v>21</v>
      </c>
      <c r="M95" s="234">
        <f>G95*(1+L95/100)</f>
        <v>0</v>
      </c>
      <c r="N95" s="233">
        <v>0</v>
      </c>
      <c r="O95" s="233">
        <f>ROUND(E95*N95,2)</f>
        <v>0</v>
      </c>
      <c r="P95" s="233">
        <v>2.2000000000000002</v>
      </c>
      <c r="Q95" s="233">
        <f>ROUND(E95*P95,2)</f>
        <v>2.56</v>
      </c>
      <c r="R95" s="234"/>
      <c r="S95" s="234" t="s">
        <v>144</v>
      </c>
      <c r="T95" s="234" t="s">
        <v>144</v>
      </c>
      <c r="U95" s="234">
        <v>5.0750000000000002</v>
      </c>
      <c r="V95" s="234">
        <f>ROUND(E95*U95,2)</f>
        <v>5.9</v>
      </c>
      <c r="W95" s="234"/>
      <c r="X95" s="234" t="s">
        <v>145</v>
      </c>
      <c r="Y95" s="234" t="s">
        <v>146</v>
      </c>
      <c r="Z95" s="214"/>
      <c r="AA95" s="214"/>
      <c r="AB95" s="214"/>
      <c r="AC95" s="214"/>
      <c r="AD95" s="214"/>
      <c r="AE95" s="214"/>
      <c r="AF95" s="214"/>
      <c r="AG95" s="214" t="s">
        <v>147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>
      <c r="A96" s="231"/>
      <c r="B96" s="232"/>
      <c r="C96" s="268" t="s">
        <v>258</v>
      </c>
      <c r="D96" s="256"/>
      <c r="E96" s="256"/>
      <c r="F96" s="256"/>
      <c r="G96" s="256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34"/>
      <c r="Z96" s="214"/>
      <c r="AA96" s="214"/>
      <c r="AB96" s="214"/>
      <c r="AC96" s="214"/>
      <c r="AD96" s="214"/>
      <c r="AE96" s="214"/>
      <c r="AF96" s="214"/>
      <c r="AG96" s="214" t="s">
        <v>154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>
      <c r="A97" s="231"/>
      <c r="B97" s="232"/>
      <c r="C97" s="267" t="s">
        <v>259</v>
      </c>
      <c r="D97" s="236"/>
      <c r="E97" s="237">
        <v>1.1625000000000001</v>
      </c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34"/>
      <c r="Z97" s="214"/>
      <c r="AA97" s="214"/>
      <c r="AB97" s="214"/>
      <c r="AC97" s="214"/>
      <c r="AD97" s="214"/>
      <c r="AE97" s="214"/>
      <c r="AF97" s="214"/>
      <c r="AG97" s="214" t="s">
        <v>149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1">
      <c r="A98" s="250">
        <v>31</v>
      </c>
      <c r="B98" s="251" t="s">
        <v>260</v>
      </c>
      <c r="C98" s="266" t="s">
        <v>261</v>
      </c>
      <c r="D98" s="252" t="s">
        <v>152</v>
      </c>
      <c r="E98" s="253">
        <v>0.28999999999999998</v>
      </c>
      <c r="F98" s="254"/>
      <c r="G98" s="255">
        <f>ROUND(E98*F98,2)</f>
        <v>0</v>
      </c>
      <c r="H98" s="235"/>
      <c r="I98" s="234">
        <f>ROUND(E98*H98,2)</f>
        <v>0</v>
      </c>
      <c r="J98" s="235"/>
      <c r="K98" s="234">
        <f>ROUND(E98*J98,2)</f>
        <v>0</v>
      </c>
      <c r="L98" s="234">
        <v>21</v>
      </c>
      <c r="M98" s="234">
        <f>G98*(1+L98/100)</f>
        <v>0</v>
      </c>
      <c r="N98" s="233">
        <v>0</v>
      </c>
      <c r="O98" s="233">
        <f>ROUND(E98*N98,2)</f>
        <v>0</v>
      </c>
      <c r="P98" s="233">
        <v>2.2000000000000002</v>
      </c>
      <c r="Q98" s="233">
        <f>ROUND(E98*P98,2)</f>
        <v>0.64</v>
      </c>
      <c r="R98" s="234"/>
      <c r="S98" s="234" t="s">
        <v>144</v>
      </c>
      <c r="T98" s="234" t="s">
        <v>144</v>
      </c>
      <c r="U98" s="234">
        <v>11.22</v>
      </c>
      <c r="V98" s="234">
        <f>ROUND(E98*U98,2)</f>
        <v>3.25</v>
      </c>
      <c r="W98" s="234"/>
      <c r="X98" s="234" t="s">
        <v>145</v>
      </c>
      <c r="Y98" s="234" t="s">
        <v>146</v>
      </c>
      <c r="Z98" s="214"/>
      <c r="AA98" s="214"/>
      <c r="AB98" s="214"/>
      <c r="AC98" s="214"/>
      <c r="AD98" s="214"/>
      <c r="AE98" s="214"/>
      <c r="AF98" s="214"/>
      <c r="AG98" s="214" t="s">
        <v>147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2">
      <c r="A99" s="231"/>
      <c r="B99" s="232"/>
      <c r="C99" s="268" t="s">
        <v>262</v>
      </c>
      <c r="D99" s="256"/>
      <c r="E99" s="256"/>
      <c r="F99" s="256"/>
      <c r="G99" s="256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34"/>
      <c r="Z99" s="214"/>
      <c r="AA99" s="214"/>
      <c r="AB99" s="214"/>
      <c r="AC99" s="214"/>
      <c r="AD99" s="214"/>
      <c r="AE99" s="214"/>
      <c r="AF99" s="214"/>
      <c r="AG99" s="214" t="s">
        <v>154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>
      <c r="A100" s="231"/>
      <c r="B100" s="232"/>
      <c r="C100" s="267" t="s">
        <v>263</v>
      </c>
      <c r="D100" s="236"/>
      <c r="E100" s="237">
        <v>0.28999999999999998</v>
      </c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34"/>
      <c r="Z100" s="214"/>
      <c r="AA100" s="214"/>
      <c r="AB100" s="214"/>
      <c r="AC100" s="214"/>
      <c r="AD100" s="214"/>
      <c r="AE100" s="214"/>
      <c r="AF100" s="214"/>
      <c r="AG100" s="214" t="s">
        <v>149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ht="22.5" outlineLevel="1">
      <c r="A101" s="250">
        <v>32</v>
      </c>
      <c r="B101" s="251" t="s">
        <v>264</v>
      </c>
      <c r="C101" s="266" t="s">
        <v>265</v>
      </c>
      <c r="D101" s="252" t="s">
        <v>143</v>
      </c>
      <c r="E101" s="253">
        <v>2.9</v>
      </c>
      <c r="F101" s="254"/>
      <c r="G101" s="255">
        <f>ROUND(E101*F101,2)</f>
        <v>0</v>
      </c>
      <c r="H101" s="235"/>
      <c r="I101" s="234">
        <f>ROUND(E101*H101,2)</f>
        <v>0</v>
      </c>
      <c r="J101" s="235"/>
      <c r="K101" s="234">
        <f>ROUND(E101*J101,2)</f>
        <v>0</v>
      </c>
      <c r="L101" s="234">
        <v>21</v>
      </c>
      <c r="M101" s="234">
        <f>G101*(1+L101/100)</f>
        <v>0</v>
      </c>
      <c r="N101" s="233">
        <v>0</v>
      </c>
      <c r="O101" s="233">
        <f>ROUND(E101*N101,2)</f>
        <v>0</v>
      </c>
      <c r="P101" s="233">
        <v>0.02</v>
      </c>
      <c r="Q101" s="233">
        <f>ROUND(E101*P101,2)</f>
        <v>0.06</v>
      </c>
      <c r="R101" s="234"/>
      <c r="S101" s="234" t="s">
        <v>144</v>
      </c>
      <c r="T101" s="234" t="s">
        <v>144</v>
      </c>
      <c r="U101" s="234">
        <v>7.8E-2</v>
      </c>
      <c r="V101" s="234">
        <f>ROUND(E101*U101,2)</f>
        <v>0.23</v>
      </c>
      <c r="W101" s="234"/>
      <c r="X101" s="234" t="s">
        <v>145</v>
      </c>
      <c r="Y101" s="234" t="s">
        <v>146</v>
      </c>
      <c r="Z101" s="214"/>
      <c r="AA101" s="214"/>
      <c r="AB101" s="214"/>
      <c r="AC101" s="214"/>
      <c r="AD101" s="214"/>
      <c r="AE101" s="214"/>
      <c r="AF101" s="214"/>
      <c r="AG101" s="214" t="s">
        <v>147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2">
      <c r="A102" s="231"/>
      <c r="B102" s="232"/>
      <c r="C102" s="268" t="s">
        <v>262</v>
      </c>
      <c r="D102" s="256"/>
      <c r="E102" s="256"/>
      <c r="F102" s="256"/>
      <c r="G102" s="256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34"/>
      <c r="Z102" s="214"/>
      <c r="AA102" s="214"/>
      <c r="AB102" s="214"/>
      <c r="AC102" s="214"/>
      <c r="AD102" s="214"/>
      <c r="AE102" s="214"/>
      <c r="AF102" s="214"/>
      <c r="AG102" s="214" t="s">
        <v>154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50">
        <v>33</v>
      </c>
      <c r="B103" s="251" t="s">
        <v>266</v>
      </c>
      <c r="C103" s="266" t="s">
        <v>267</v>
      </c>
      <c r="D103" s="252" t="s">
        <v>143</v>
      </c>
      <c r="E103" s="253">
        <v>44.8</v>
      </c>
      <c r="F103" s="254"/>
      <c r="G103" s="255">
        <f>ROUND(E103*F103,2)</f>
        <v>0</v>
      </c>
      <c r="H103" s="235"/>
      <c r="I103" s="234">
        <f>ROUND(E103*H103,2)</f>
        <v>0</v>
      </c>
      <c r="J103" s="235"/>
      <c r="K103" s="234">
        <f>ROUND(E103*J103,2)</f>
        <v>0</v>
      </c>
      <c r="L103" s="234">
        <v>21</v>
      </c>
      <c r="M103" s="234">
        <f>G103*(1+L103/100)</f>
        <v>0</v>
      </c>
      <c r="N103" s="233">
        <v>4.8999999999999998E-4</v>
      </c>
      <c r="O103" s="233">
        <f>ROUND(E103*N103,2)</f>
        <v>0.02</v>
      </c>
      <c r="P103" s="233">
        <v>5.5E-2</v>
      </c>
      <c r="Q103" s="233">
        <f>ROUND(E103*P103,2)</f>
        <v>2.46</v>
      </c>
      <c r="R103" s="234"/>
      <c r="S103" s="234" t="s">
        <v>144</v>
      </c>
      <c r="T103" s="234" t="s">
        <v>144</v>
      </c>
      <c r="U103" s="234">
        <v>0.26</v>
      </c>
      <c r="V103" s="234">
        <f>ROUND(E103*U103,2)</f>
        <v>11.65</v>
      </c>
      <c r="W103" s="234"/>
      <c r="X103" s="234" t="s">
        <v>145</v>
      </c>
      <c r="Y103" s="234" t="s">
        <v>146</v>
      </c>
      <c r="Z103" s="214"/>
      <c r="AA103" s="214"/>
      <c r="AB103" s="214"/>
      <c r="AC103" s="214"/>
      <c r="AD103" s="214"/>
      <c r="AE103" s="214"/>
      <c r="AF103" s="214"/>
      <c r="AG103" s="214" t="s">
        <v>147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>
      <c r="A104" s="231"/>
      <c r="B104" s="232"/>
      <c r="C104" s="267" t="s">
        <v>268</v>
      </c>
      <c r="D104" s="236"/>
      <c r="E104" s="237">
        <v>44.8</v>
      </c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34"/>
      <c r="Z104" s="214"/>
      <c r="AA104" s="214"/>
      <c r="AB104" s="214"/>
      <c r="AC104" s="214"/>
      <c r="AD104" s="214"/>
      <c r="AE104" s="214"/>
      <c r="AF104" s="214"/>
      <c r="AG104" s="214" t="s">
        <v>149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>
      <c r="A105" s="250">
        <v>34</v>
      </c>
      <c r="B105" s="251" t="s">
        <v>269</v>
      </c>
      <c r="C105" s="266" t="s">
        <v>270</v>
      </c>
      <c r="D105" s="252" t="s">
        <v>143</v>
      </c>
      <c r="E105" s="253">
        <v>1.5</v>
      </c>
      <c r="F105" s="254"/>
      <c r="G105" s="255">
        <f>ROUND(E105*F105,2)</f>
        <v>0</v>
      </c>
      <c r="H105" s="235"/>
      <c r="I105" s="234">
        <f>ROUND(E105*H105,2)</f>
        <v>0</v>
      </c>
      <c r="J105" s="235"/>
      <c r="K105" s="234">
        <f>ROUND(E105*J105,2)</f>
        <v>0</v>
      </c>
      <c r="L105" s="234">
        <v>21</v>
      </c>
      <c r="M105" s="234">
        <f>G105*(1+L105/100)</f>
        <v>0</v>
      </c>
      <c r="N105" s="233">
        <v>0</v>
      </c>
      <c r="O105" s="233">
        <f>ROUND(E105*N105,2)</f>
        <v>0</v>
      </c>
      <c r="P105" s="233">
        <v>8.8999999999999996E-2</v>
      </c>
      <c r="Q105" s="233">
        <f>ROUND(E105*P105,2)</f>
        <v>0.13</v>
      </c>
      <c r="R105" s="234"/>
      <c r="S105" s="234" t="s">
        <v>144</v>
      </c>
      <c r="T105" s="234" t="s">
        <v>144</v>
      </c>
      <c r="U105" s="234">
        <v>0.39</v>
      </c>
      <c r="V105" s="234">
        <f>ROUND(E105*U105,2)</f>
        <v>0.59</v>
      </c>
      <c r="W105" s="234"/>
      <c r="X105" s="234" t="s">
        <v>145</v>
      </c>
      <c r="Y105" s="234" t="s">
        <v>146</v>
      </c>
      <c r="Z105" s="214"/>
      <c r="AA105" s="214"/>
      <c r="AB105" s="214"/>
      <c r="AC105" s="214"/>
      <c r="AD105" s="214"/>
      <c r="AE105" s="214"/>
      <c r="AF105" s="214"/>
      <c r="AG105" s="214" t="s">
        <v>147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2">
      <c r="A106" s="231"/>
      <c r="B106" s="232"/>
      <c r="C106" s="267" t="s">
        <v>271</v>
      </c>
      <c r="D106" s="236"/>
      <c r="E106" s="237">
        <v>1.5</v>
      </c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34"/>
      <c r="Z106" s="214"/>
      <c r="AA106" s="214"/>
      <c r="AB106" s="214"/>
      <c r="AC106" s="214"/>
      <c r="AD106" s="214"/>
      <c r="AE106" s="214"/>
      <c r="AF106" s="214"/>
      <c r="AG106" s="214" t="s">
        <v>149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50">
        <v>35</v>
      </c>
      <c r="B107" s="251" t="s">
        <v>272</v>
      </c>
      <c r="C107" s="266" t="s">
        <v>273</v>
      </c>
      <c r="D107" s="252" t="s">
        <v>152</v>
      </c>
      <c r="E107" s="253">
        <v>1.552</v>
      </c>
      <c r="F107" s="254"/>
      <c r="G107" s="255">
        <f>ROUND(E107*F107,2)</f>
        <v>0</v>
      </c>
      <c r="H107" s="235"/>
      <c r="I107" s="234">
        <f>ROUND(E107*H107,2)</f>
        <v>0</v>
      </c>
      <c r="J107" s="235"/>
      <c r="K107" s="234">
        <f>ROUND(E107*J107,2)</f>
        <v>0</v>
      </c>
      <c r="L107" s="234">
        <v>21</v>
      </c>
      <c r="M107" s="234">
        <f>G107*(1+L107/100)</f>
        <v>0</v>
      </c>
      <c r="N107" s="233">
        <v>0</v>
      </c>
      <c r="O107" s="233">
        <f>ROUND(E107*N107,2)</f>
        <v>0</v>
      </c>
      <c r="P107" s="233">
        <v>0</v>
      </c>
      <c r="Q107" s="233">
        <f>ROUND(E107*P107,2)</f>
        <v>0</v>
      </c>
      <c r="R107" s="234"/>
      <c r="S107" s="234" t="s">
        <v>167</v>
      </c>
      <c r="T107" s="234" t="s">
        <v>144</v>
      </c>
      <c r="U107" s="234">
        <v>1.94</v>
      </c>
      <c r="V107" s="234">
        <f>ROUND(E107*U107,2)</f>
        <v>3.01</v>
      </c>
      <c r="W107" s="234"/>
      <c r="X107" s="234" t="s">
        <v>145</v>
      </c>
      <c r="Y107" s="234" t="s">
        <v>146</v>
      </c>
      <c r="Z107" s="214"/>
      <c r="AA107" s="214"/>
      <c r="AB107" s="214"/>
      <c r="AC107" s="214"/>
      <c r="AD107" s="214"/>
      <c r="AE107" s="214"/>
      <c r="AF107" s="214"/>
      <c r="AG107" s="214" t="s">
        <v>147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2">
      <c r="A108" s="231"/>
      <c r="B108" s="232"/>
      <c r="C108" s="268" t="s">
        <v>274</v>
      </c>
      <c r="D108" s="256"/>
      <c r="E108" s="256"/>
      <c r="F108" s="256"/>
      <c r="G108" s="256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34"/>
      <c r="Z108" s="214"/>
      <c r="AA108" s="214"/>
      <c r="AB108" s="214"/>
      <c r="AC108" s="214"/>
      <c r="AD108" s="214"/>
      <c r="AE108" s="214"/>
      <c r="AF108" s="214"/>
      <c r="AG108" s="214" t="s">
        <v>154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2">
      <c r="A109" s="231"/>
      <c r="B109" s="232"/>
      <c r="C109" s="267" t="s">
        <v>179</v>
      </c>
      <c r="D109" s="236"/>
      <c r="E109" s="237">
        <v>1.552</v>
      </c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34"/>
      <c r="Z109" s="214"/>
      <c r="AA109" s="214"/>
      <c r="AB109" s="214"/>
      <c r="AC109" s="214"/>
      <c r="AD109" s="214"/>
      <c r="AE109" s="214"/>
      <c r="AF109" s="214"/>
      <c r="AG109" s="214" t="s">
        <v>149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ht="22.5" outlineLevel="1">
      <c r="A110" s="257">
        <v>36</v>
      </c>
      <c r="B110" s="258" t="s">
        <v>275</v>
      </c>
      <c r="C110" s="269" t="s">
        <v>276</v>
      </c>
      <c r="D110" s="259" t="s">
        <v>201</v>
      </c>
      <c r="E110" s="260">
        <v>59</v>
      </c>
      <c r="F110" s="261"/>
      <c r="G110" s="262">
        <f>ROUND(E110*F110,2)</f>
        <v>0</v>
      </c>
      <c r="H110" s="235"/>
      <c r="I110" s="234">
        <f>ROUND(E110*H110,2)</f>
        <v>0</v>
      </c>
      <c r="J110" s="235"/>
      <c r="K110" s="234">
        <f>ROUND(E110*J110,2)</f>
        <v>0</v>
      </c>
      <c r="L110" s="234">
        <v>21</v>
      </c>
      <c r="M110" s="234">
        <f>G110*(1+L110/100)</f>
        <v>0</v>
      </c>
      <c r="N110" s="233">
        <v>0</v>
      </c>
      <c r="O110" s="233">
        <f>ROUND(E110*N110,2)</f>
        <v>0</v>
      </c>
      <c r="P110" s="233">
        <v>0</v>
      </c>
      <c r="Q110" s="233">
        <f>ROUND(E110*P110,2)</f>
        <v>0</v>
      </c>
      <c r="R110" s="234"/>
      <c r="S110" s="234" t="s">
        <v>167</v>
      </c>
      <c r="T110" s="234" t="s">
        <v>168</v>
      </c>
      <c r="U110" s="234">
        <v>0</v>
      </c>
      <c r="V110" s="234">
        <f>ROUND(E110*U110,2)</f>
        <v>0</v>
      </c>
      <c r="W110" s="234"/>
      <c r="X110" s="234" t="s">
        <v>145</v>
      </c>
      <c r="Y110" s="234" t="s">
        <v>146</v>
      </c>
      <c r="Z110" s="214"/>
      <c r="AA110" s="214"/>
      <c r="AB110" s="214"/>
      <c r="AC110" s="214"/>
      <c r="AD110" s="214"/>
      <c r="AE110" s="214"/>
      <c r="AF110" s="214"/>
      <c r="AG110" s="214" t="s">
        <v>147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>
      <c r="A111" s="250">
        <v>37</v>
      </c>
      <c r="B111" s="251" t="s">
        <v>277</v>
      </c>
      <c r="C111" s="266" t="s">
        <v>278</v>
      </c>
      <c r="D111" s="252" t="s">
        <v>143</v>
      </c>
      <c r="E111" s="253">
        <v>19.399999999999999</v>
      </c>
      <c r="F111" s="254"/>
      <c r="G111" s="255">
        <f>ROUND(E111*F111,2)</f>
        <v>0</v>
      </c>
      <c r="H111" s="235"/>
      <c r="I111" s="234">
        <f>ROUND(E111*H111,2)</f>
        <v>0</v>
      </c>
      <c r="J111" s="235"/>
      <c r="K111" s="234">
        <f>ROUND(E111*J111,2)</f>
        <v>0</v>
      </c>
      <c r="L111" s="234">
        <v>21</v>
      </c>
      <c r="M111" s="234">
        <f>G111*(1+L111/100)</f>
        <v>0</v>
      </c>
      <c r="N111" s="233">
        <v>0</v>
      </c>
      <c r="O111" s="233">
        <f>ROUND(E111*N111,2)</f>
        <v>0</v>
      </c>
      <c r="P111" s="233">
        <v>0</v>
      </c>
      <c r="Q111" s="233">
        <f>ROUND(E111*P111,2)</f>
        <v>0</v>
      </c>
      <c r="R111" s="234"/>
      <c r="S111" s="234" t="s">
        <v>167</v>
      </c>
      <c r="T111" s="234" t="s">
        <v>168</v>
      </c>
      <c r="U111" s="234">
        <v>0</v>
      </c>
      <c r="V111" s="234">
        <f>ROUND(E111*U111,2)</f>
        <v>0</v>
      </c>
      <c r="W111" s="234"/>
      <c r="X111" s="234" t="s">
        <v>145</v>
      </c>
      <c r="Y111" s="234" t="s">
        <v>146</v>
      </c>
      <c r="Z111" s="214"/>
      <c r="AA111" s="214"/>
      <c r="AB111" s="214"/>
      <c r="AC111" s="214"/>
      <c r="AD111" s="214"/>
      <c r="AE111" s="214"/>
      <c r="AF111" s="214"/>
      <c r="AG111" s="214" t="s">
        <v>147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>
      <c r="A112" s="231"/>
      <c r="B112" s="232"/>
      <c r="C112" s="268" t="s">
        <v>279</v>
      </c>
      <c r="D112" s="256"/>
      <c r="E112" s="256"/>
      <c r="F112" s="256"/>
      <c r="G112" s="256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34"/>
      <c r="Z112" s="214"/>
      <c r="AA112" s="214"/>
      <c r="AB112" s="214"/>
      <c r="AC112" s="214"/>
      <c r="AD112" s="214"/>
      <c r="AE112" s="214"/>
      <c r="AF112" s="214"/>
      <c r="AG112" s="214" t="s">
        <v>154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>
      <c r="A113" s="250">
        <v>38</v>
      </c>
      <c r="B113" s="251" t="s">
        <v>280</v>
      </c>
      <c r="C113" s="266" t="s">
        <v>281</v>
      </c>
      <c r="D113" s="252" t="s">
        <v>143</v>
      </c>
      <c r="E113" s="253">
        <v>29</v>
      </c>
      <c r="F113" s="254"/>
      <c r="G113" s="255">
        <f>ROUND(E113*F113,2)</f>
        <v>0</v>
      </c>
      <c r="H113" s="235"/>
      <c r="I113" s="234">
        <f>ROUND(E113*H113,2)</f>
        <v>0</v>
      </c>
      <c r="J113" s="235"/>
      <c r="K113" s="234">
        <f>ROUND(E113*J113,2)</f>
        <v>0</v>
      </c>
      <c r="L113" s="234">
        <v>21</v>
      </c>
      <c r="M113" s="234">
        <f>G113*(1+L113/100)</f>
        <v>0</v>
      </c>
      <c r="N113" s="233">
        <v>0</v>
      </c>
      <c r="O113" s="233">
        <f>ROUND(E113*N113,2)</f>
        <v>0</v>
      </c>
      <c r="P113" s="233">
        <v>0.16900000000000001</v>
      </c>
      <c r="Q113" s="233">
        <f>ROUND(E113*P113,2)</f>
        <v>4.9000000000000004</v>
      </c>
      <c r="R113" s="234"/>
      <c r="S113" s="234" t="s">
        <v>167</v>
      </c>
      <c r="T113" s="234" t="s">
        <v>144</v>
      </c>
      <c r="U113" s="234">
        <v>0.82</v>
      </c>
      <c r="V113" s="234">
        <f>ROUND(E113*U113,2)</f>
        <v>23.78</v>
      </c>
      <c r="W113" s="234"/>
      <c r="X113" s="234" t="s">
        <v>145</v>
      </c>
      <c r="Y113" s="234" t="s">
        <v>146</v>
      </c>
      <c r="Z113" s="214"/>
      <c r="AA113" s="214"/>
      <c r="AB113" s="214"/>
      <c r="AC113" s="214"/>
      <c r="AD113" s="214"/>
      <c r="AE113" s="214"/>
      <c r="AF113" s="214"/>
      <c r="AG113" s="214" t="s">
        <v>147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2">
      <c r="A114" s="231"/>
      <c r="B114" s="232"/>
      <c r="C114" s="268" t="s">
        <v>282</v>
      </c>
      <c r="D114" s="256"/>
      <c r="E114" s="256"/>
      <c r="F114" s="256"/>
      <c r="G114" s="256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34"/>
      <c r="Z114" s="214"/>
      <c r="AA114" s="214"/>
      <c r="AB114" s="214"/>
      <c r="AC114" s="214"/>
      <c r="AD114" s="214"/>
      <c r="AE114" s="214"/>
      <c r="AF114" s="214"/>
      <c r="AG114" s="214" t="s">
        <v>154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>
      <c r="A115" s="243" t="s">
        <v>139</v>
      </c>
      <c r="B115" s="244" t="s">
        <v>84</v>
      </c>
      <c r="C115" s="265" t="s">
        <v>85</v>
      </c>
      <c r="D115" s="245"/>
      <c r="E115" s="246"/>
      <c r="F115" s="247"/>
      <c r="G115" s="248">
        <f>SUMIF(AG116:AG116,"&lt;&gt;NOR",G116:G116)</f>
        <v>0</v>
      </c>
      <c r="H115" s="242"/>
      <c r="I115" s="242">
        <f>SUM(I116:I116)</f>
        <v>0</v>
      </c>
      <c r="J115" s="242"/>
      <c r="K115" s="242">
        <f>SUM(K116:K116)</f>
        <v>0</v>
      </c>
      <c r="L115" s="242"/>
      <c r="M115" s="242">
        <f>SUM(M116:M116)</f>
        <v>0</v>
      </c>
      <c r="N115" s="241"/>
      <c r="O115" s="241">
        <f>SUM(O116:O116)</f>
        <v>0</v>
      </c>
      <c r="P115" s="241"/>
      <c r="Q115" s="241">
        <f>SUM(Q116:Q116)</f>
        <v>0</v>
      </c>
      <c r="R115" s="242"/>
      <c r="S115" s="242"/>
      <c r="T115" s="242"/>
      <c r="U115" s="242"/>
      <c r="V115" s="242">
        <f>SUM(V116:V116)</f>
        <v>25.14</v>
      </c>
      <c r="W115" s="242"/>
      <c r="X115" s="242"/>
      <c r="Y115" s="242"/>
      <c r="AG115" t="s">
        <v>140</v>
      </c>
    </row>
    <row r="116" spans="1:60" outlineLevel="1">
      <c r="A116" s="257">
        <v>39</v>
      </c>
      <c r="B116" s="258" t="s">
        <v>283</v>
      </c>
      <c r="C116" s="269" t="s">
        <v>284</v>
      </c>
      <c r="D116" s="259" t="s">
        <v>285</v>
      </c>
      <c r="E116" s="260">
        <v>29.51164</v>
      </c>
      <c r="F116" s="261"/>
      <c r="G116" s="262">
        <f>ROUND(E116*F116,2)</f>
        <v>0</v>
      </c>
      <c r="H116" s="235"/>
      <c r="I116" s="234">
        <f>ROUND(E116*H116,2)</f>
        <v>0</v>
      </c>
      <c r="J116" s="235"/>
      <c r="K116" s="234">
        <f>ROUND(E116*J116,2)</f>
        <v>0</v>
      </c>
      <c r="L116" s="234">
        <v>21</v>
      </c>
      <c r="M116" s="234">
        <f>G116*(1+L116/100)</f>
        <v>0</v>
      </c>
      <c r="N116" s="233">
        <v>0</v>
      </c>
      <c r="O116" s="233">
        <f>ROUND(E116*N116,2)</f>
        <v>0</v>
      </c>
      <c r="P116" s="233">
        <v>0</v>
      </c>
      <c r="Q116" s="233">
        <f>ROUND(E116*P116,2)</f>
        <v>0</v>
      </c>
      <c r="R116" s="234"/>
      <c r="S116" s="234" t="s">
        <v>144</v>
      </c>
      <c r="T116" s="234" t="s">
        <v>144</v>
      </c>
      <c r="U116" s="234">
        <v>0.85199999999999998</v>
      </c>
      <c r="V116" s="234">
        <f>ROUND(E116*U116,2)</f>
        <v>25.14</v>
      </c>
      <c r="W116" s="234"/>
      <c r="X116" s="234" t="s">
        <v>286</v>
      </c>
      <c r="Y116" s="234" t="s">
        <v>146</v>
      </c>
      <c r="Z116" s="214"/>
      <c r="AA116" s="214"/>
      <c r="AB116" s="214"/>
      <c r="AC116" s="214"/>
      <c r="AD116" s="214"/>
      <c r="AE116" s="214"/>
      <c r="AF116" s="214"/>
      <c r="AG116" s="214" t="s">
        <v>287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>
      <c r="A117" s="243" t="s">
        <v>139</v>
      </c>
      <c r="B117" s="244" t="s">
        <v>86</v>
      </c>
      <c r="C117" s="265" t="s">
        <v>87</v>
      </c>
      <c r="D117" s="245"/>
      <c r="E117" s="246"/>
      <c r="F117" s="247"/>
      <c r="G117" s="248">
        <f>SUMIF(AG118:AG127,"&lt;&gt;NOR",G118:G127)</f>
        <v>0</v>
      </c>
      <c r="H117" s="242"/>
      <c r="I117" s="242">
        <f>SUM(I118:I127)</f>
        <v>0</v>
      </c>
      <c r="J117" s="242"/>
      <c r="K117" s="242">
        <f>SUM(K118:K127)</f>
        <v>0</v>
      </c>
      <c r="L117" s="242"/>
      <c r="M117" s="242">
        <f>SUM(M118:M127)</f>
        <v>0</v>
      </c>
      <c r="N117" s="241"/>
      <c r="O117" s="241">
        <f>SUM(O118:O127)</f>
        <v>0.15</v>
      </c>
      <c r="P117" s="241"/>
      <c r="Q117" s="241">
        <f>SUM(Q118:Q127)</f>
        <v>0.09</v>
      </c>
      <c r="R117" s="242"/>
      <c r="S117" s="242"/>
      <c r="T117" s="242"/>
      <c r="U117" s="242"/>
      <c r="V117" s="242">
        <f>SUM(V118:V127)</f>
        <v>7.1400000000000006</v>
      </c>
      <c r="W117" s="242"/>
      <c r="X117" s="242"/>
      <c r="Y117" s="242"/>
      <c r="AG117" t="s">
        <v>140</v>
      </c>
    </row>
    <row r="118" spans="1:60" ht="22.5" outlineLevel="1">
      <c r="A118" s="250">
        <v>40</v>
      </c>
      <c r="B118" s="251" t="s">
        <v>288</v>
      </c>
      <c r="C118" s="266" t="s">
        <v>289</v>
      </c>
      <c r="D118" s="252" t="s">
        <v>143</v>
      </c>
      <c r="E118" s="253">
        <v>19.399999999999999</v>
      </c>
      <c r="F118" s="254"/>
      <c r="G118" s="255">
        <f>ROUND(E118*F118,2)</f>
        <v>0</v>
      </c>
      <c r="H118" s="235"/>
      <c r="I118" s="234">
        <f>ROUND(E118*H118,2)</f>
        <v>0</v>
      </c>
      <c r="J118" s="235"/>
      <c r="K118" s="234">
        <f>ROUND(E118*J118,2)</f>
        <v>0</v>
      </c>
      <c r="L118" s="234">
        <v>21</v>
      </c>
      <c r="M118" s="234">
        <f>G118*(1+L118/100)</f>
        <v>0</v>
      </c>
      <c r="N118" s="233">
        <v>0</v>
      </c>
      <c r="O118" s="233">
        <f>ROUND(E118*N118,2)</f>
        <v>0</v>
      </c>
      <c r="P118" s="233">
        <v>4.8700000000000002E-3</v>
      </c>
      <c r="Q118" s="233">
        <f>ROUND(E118*P118,2)</f>
        <v>0.09</v>
      </c>
      <c r="R118" s="234"/>
      <c r="S118" s="234" t="s">
        <v>144</v>
      </c>
      <c r="T118" s="234" t="s">
        <v>144</v>
      </c>
      <c r="U118" s="234">
        <v>0.04</v>
      </c>
      <c r="V118" s="234">
        <f>ROUND(E118*U118,2)</f>
        <v>0.78</v>
      </c>
      <c r="W118" s="234"/>
      <c r="X118" s="234" t="s">
        <v>145</v>
      </c>
      <c r="Y118" s="234" t="s">
        <v>146</v>
      </c>
      <c r="Z118" s="214"/>
      <c r="AA118" s="214"/>
      <c r="AB118" s="214"/>
      <c r="AC118" s="214"/>
      <c r="AD118" s="214"/>
      <c r="AE118" s="214"/>
      <c r="AF118" s="214"/>
      <c r="AG118" s="214" t="s">
        <v>147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2">
      <c r="A119" s="231"/>
      <c r="B119" s="232"/>
      <c r="C119" s="268" t="s">
        <v>290</v>
      </c>
      <c r="D119" s="256"/>
      <c r="E119" s="256"/>
      <c r="F119" s="256"/>
      <c r="G119" s="256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34"/>
      <c r="Z119" s="214"/>
      <c r="AA119" s="214"/>
      <c r="AB119" s="214"/>
      <c r="AC119" s="214"/>
      <c r="AD119" s="214"/>
      <c r="AE119" s="214"/>
      <c r="AF119" s="214"/>
      <c r="AG119" s="214" t="s">
        <v>154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ht="22.5" outlineLevel="1">
      <c r="A120" s="250">
        <v>41</v>
      </c>
      <c r="B120" s="251" t="s">
        <v>291</v>
      </c>
      <c r="C120" s="266" t="s">
        <v>292</v>
      </c>
      <c r="D120" s="252" t="s">
        <v>143</v>
      </c>
      <c r="E120" s="253">
        <v>19.399999999999999</v>
      </c>
      <c r="F120" s="254"/>
      <c r="G120" s="255">
        <f>ROUND(E120*F120,2)</f>
        <v>0</v>
      </c>
      <c r="H120" s="235"/>
      <c r="I120" s="234">
        <f>ROUND(E120*H120,2)</f>
        <v>0</v>
      </c>
      <c r="J120" s="235"/>
      <c r="K120" s="234">
        <f>ROUND(E120*J120,2)</f>
        <v>0</v>
      </c>
      <c r="L120" s="234">
        <v>21</v>
      </c>
      <c r="M120" s="234">
        <f>G120*(1+L120/100)</f>
        <v>0</v>
      </c>
      <c r="N120" s="233">
        <v>8.3000000000000001E-4</v>
      </c>
      <c r="O120" s="233">
        <f>ROUND(E120*N120,2)</f>
        <v>0.02</v>
      </c>
      <c r="P120" s="233">
        <v>0</v>
      </c>
      <c r="Q120" s="233">
        <f>ROUND(E120*P120,2)</f>
        <v>0</v>
      </c>
      <c r="R120" s="234"/>
      <c r="S120" s="234" t="s">
        <v>144</v>
      </c>
      <c r="T120" s="234" t="s">
        <v>293</v>
      </c>
      <c r="U120" s="234">
        <v>0.04</v>
      </c>
      <c r="V120" s="234">
        <f>ROUND(E120*U120,2)</f>
        <v>0.78</v>
      </c>
      <c r="W120" s="234"/>
      <c r="X120" s="234" t="s">
        <v>145</v>
      </c>
      <c r="Y120" s="234" t="s">
        <v>146</v>
      </c>
      <c r="Z120" s="214"/>
      <c r="AA120" s="214"/>
      <c r="AB120" s="214"/>
      <c r="AC120" s="214"/>
      <c r="AD120" s="214"/>
      <c r="AE120" s="214"/>
      <c r="AF120" s="214"/>
      <c r="AG120" s="214" t="s">
        <v>294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>
      <c r="A121" s="231"/>
      <c r="B121" s="232"/>
      <c r="C121" s="268" t="s">
        <v>274</v>
      </c>
      <c r="D121" s="256"/>
      <c r="E121" s="256"/>
      <c r="F121" s="256"/>
      <c r="G121" s="256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34"/>
      <c r="Z121" s="214"/>
      <c r="AA121" s="214"/>
      <c r="AB121" s="214"/>
      <c r="AC121" s="214"/>
      <c r="AD121" s="214"/>
      <c r="AE121" s="214"/>
      <c r="AF121" s="214"/>
      <c r="AG121" s="214" t="s">
        <v>154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22.5" outlineLevel="1">
      <c r="A122" s="250">
        <v>42</v>
      </c>
      <c r="B122" s="251" t="s">
        <v>295</v>
      </c>
      <c r="C122" s="266" t="s">
        <v>296</v>
      </c>
      <c r="D122" s="252" t="s">
        <v>143</v>
      </c>
      <c r="E122" s="253">
        <v>23.28</v>
      </c>
      <c r="F122" s="254"/>
      <c r="G122" s="255">
        <f>ROUND(E122*F122,2)</f>
        <v>0</v>
      </c>
      <c r="H122" s="235"/>
      <c r="I122" s="234">
        <f>ROUND(E122*H122,2)</f>
        <v>0</v>
      </c>
      <c r="J122" s="235"/>
      <c r="K122" s="234">
        <f>ROUND(E122*J122,2)</f>
        <v>0</v>
      </c>
      <c r="L122" s="234">
        <v>21</v>
      </c>
      <c r="M122" s="234">
        <f>G122*(1+L122/100)</f>
        <v>0</v>
      </c>
      <c r="N122" s="233">
        <v>5.7000000000000002E-3</v>
      </c>
      <c r="O122" s="233">
        <f>ROUND(E122*N122,2)</f>
        <v>0.13</v>
      </c>
      <c r="P122" s="233">
        <v>0</v>
      </c>
      <c r="Q122" s="233">
        <f>ROUND(E122*P122,2)</f>
        <v>0</v>
      </c>
      <c r="R122" s="234"/>
      <c r="S122" s="234" t="s">
        <v>167</v>
      </c>
      <c r="T122" s="234" t="s">
        <v>293</v>
      </c>
      <c r="U122" s="234">
        <v>0.23</v>
      </c>
      <c r="V122" s="234">
        <f>ROUND(E122*U122,2)</f>
        <v>5.35</v>
      </c>
      <c r="W122" s="234"/>
      <c r="X122" s="234" t="s">
        <v>145</v>
      </c>
      <c r="Y122" s="234" t="s">
        <v>146</v>
      </c>
      <c r="Z122" s="214"/>
      <c r="AA122" s="214"/>
      <c r="AB122" s="214"/>
      <c r="AC122" s="214"/>
      <c r="AD122" s="214"/>
      <c r="AE122" s="214"/>
      <c r="AF122" s="214"/>
      <c r="AG122" s="214" t="s">
        <v>147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2">
      <c r="A123" s="231"/>
      <c r="B123" s="232"/>
      <c r="C123" s="268" t="s">
        <v>274</v>
      </c>
      <c r="D123" s="256"/>
      <c r="E123" s="256"/>
      <c r="F123" s="256"/>
      <c r="G123" s="256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34"/>
      <c r="Z123" s="214"/>
      <c r="AA123" s="214"/>
      <c r="AB123" s="214"/>
      <c r="AC123" s="214"/>
      <c r="AD123" s="214"/>
      <c r="AE123" s="214"/>
      <c r="AF123" s="214"/>
      <c r="AG123" s="214" t="s">
        <v>154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>
      <c r="A124" s="231"/>
      <c r="B124" s="232"/>
      <c r="C124" s="271" t="s">
        <v>224</v>
      </c>
      <c r="D124" s="238"/>
      <c r="E124" s="239"/>
      <c r="F124" s="240"/>
      <c r="G124" s="240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34"/>
      <c r="Z124" s="214"/>
      <c r="AA124" s="214"/>
      <c r="AB124" s="214"/>
      <c r="AC124" s="214"/>
      <c r="AD124" s="214"/>
      <c r="AE124" s="214"/>
      <c r="AF124" s="214"/>
      <c r="AG124" s="214" t="s">
        <v>154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ht="22.5" outlineLevel="3">
      <c r="A125" s="231"/>
      <c r="B125" s="232"/>
      <c r="C125" s="270" t="s">
        <v>297</v>
      </c>
      <c r="D125" s="263"/>
      <c r="E125" s="263"/>
      <c r="F125" s="263"/>
      <c r="G125" s="263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34"/>
      <c r="Z125" s="214"/>
      <c r="AA125" s="214"/>
      <c r="AB125" s="214"/>
      <c r="AC125" s="214"/>
      <c r="AD125" s="214"/>
      <c r="AE125" s="214"/>
      <c r="AF125" s="214"/>
      <c r="AG125" s="214" t="s">
        <v>154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64" t="str">
        <f>C125</f>
        <v>-vyrovnání podkladu a natavení nového SBS modifikovaného na stropní konstrukci a navazující stěny do výšky atiky</v>
      </c>
      <c r="BB125" s="214"/>
      <c r="BC125" s="214"/>
      <c r="BD125" s="214"/>
      <c r="BE125" s="214"/>
      <c r="BF125" s="214"/>
      <c r="BG125" s="214"/>
      <c r="BH125" s="214"/>
    </row>
    <row r="126" spans="1:60" outlineLevel="2">
      <c r="A126" s="231"/>
      <c r="B126" s="232"/>
      <c r="C126" s="267" t="s">
        <v>192</v>
      </c>
      <c r="D126" s="236"/>
      <c r="E126" s="237">
        <v>23.28</v>
      </c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34"/>
      <c r="Z126" s="214"/>
      <c r="AA126" s="214"/>
      <c r="AB126" s="214"/>
      <c r="AC126" s="214"/>
      <c r="AD126" s="214"/>
      <c r="AE126" s="214"/>
      <c r="AF126" s="214"/>
      <c r="AG126" s="214" t="s">
        <v>149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57">
        <v>43</v>
      </c>
      <c r="B127" s="258" t="s">
        <v>298</v>
      </c>
      <c r="C127" s="269" t="s">
        <v>299</v>
      </c>
      <c r="D127" s="259" t="s">
        <v>285</v>
      </c>
      <c r="E127" s="260">
        <v>0.14879999999999999</v>
      </c>
      <c r="F127" s="261"/>
      <c r="G127" s="262">
        <f>ROUND(E127*F127,2)</f>
        <v>0</v>
      </c>
      <c r="H127" s="235"/>
      <c r="I127" s="234">
        <f>ROUND(E127*H127,2)</f>
        <v>0</v>
      </c>
      <c r="J127" s="235"/>
      <c r="K127" s="234">
        <f>ROUND(E127*J127,2)</f>
        <v>0</v>
      </c>
      <c r="L127" s="234">
        <v>21</v>
      </c>
      <c r="M127" s="234">
        <f>G127*(1+L127/100)</f>
        <v>0</v>
      </c>
      <c r="N127" s="233">
        <v>0</v>
      </c>
      <c r="O127" s="233">
        <f>ROUND(E127*N127,2)</f>
        <v>0</v>
      </c>
      <c r="P127" s="233">
        <v>0</v>
      </c>
      <c r="Q127" s="233">
        <f>ROUND(E127*P127,2)</f>
        <v>0</v>
      </c>
      <c r="R127" s="234"/>
      <c r="S127" s="234" t="s">
        <v>144</v>
      </c>
      <c r="T127" s="234" t="s">
        <v>144</v>
      </c>
      <c r="U127" s="234">
        <v>1.5669999999999999</v>
      </c>
      <c r="V127" s="234">
        <f>ROUND(E127*U127,2)</f>
        <v>0.23</v>
      </c>
      <c r="W127" s="234"/>
      <c r="X127" s="234" t="s">
        <v>286</v>
      </c>
      <c r="Y127" s="234" t="s">
        <v>146</v>
      </c>
      <c r="Z127" s="214"/>
      <c r="AA127" s="214"/>
      <c r="AB127" s="214"/>
      <c r="AC127" s="214"/>
      <c r="AD127" s="214"/>
      <c r="AE127" s="214"/>
      <c r="AF127" s="214"/>
      <c r="AG127" s="214" t="s">
        <v>287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>
      <c r="A128" s="243" t="s">
        <v>139</v>
      </c>
      <c r="B128" s="244" t="s">
        <v>88</v>
      </c>
      <c r="C128" s="265" t="s">
        <v>89</v>
      </c>
      <c r="D128" s="245"/>
      <c r="E128" s="246"/>
      <c r="F128" s="247"/>
      <c r="G128" s="248">
        <f>SUMIF(AG129:AG135,"&lt;&gt;NOR",G129:G135)</f>
        <v>0</v>
      </c>
      <c r="H128" s="242"/>
      <c r="I128" s="242">
        <f>SUM(I129:I135)</f>
        <v>0</v>
      </c>
      <c r="J128" s="242"/>
      <c r="K128" s="242">
        <f>SUM(K129:K135)</f>
        <v>0</v>
      </c>
      <c r="L128" s="242"/>
      <c r="M128" s="242">
        <f>SUM(M129:M135)</f>
        <v>0</v>
      </c>
      <c r="N128" s="241"/>
      <c r="O128" s="241">
        <f>SUM(O129:O135)</f>
        <v>0.19</v>
      </c>
      <c r="P128" s="241"/>
      <c r="Q128" s="241">
        <f>SUM(Q129:Q135)</f>
        <v>0.54</v>
      </c>
      <c r="R128" s="242"/>
      <c r="S128" s="242"/>
      <c r="T128" s="242"/>
      <c r="U128" s="242"/>
      <c r="V128" s="242">
        <f>SUM(V129:V135)</f>
        <v>81.56</v>
      </c>
      <c r="W128" s="242"/>
      <c r="X128" s="242"/>
      <c r="Y128" s="242"/>
      <c r="AG128" t="s">
        <v>140</v>
      </c>
    </row>
    <row r="129" spans="1:60" outlineLevel="1">
      <c r="A129" s="250">
        <v>44</v>
      </c>
      <c r="B129" s="251" t="s">
        <v>300</v>
      </c>
      <c r="C129" s="266" t="s">
        <v>301</v>
      </c>
      <c r="D129" s="252" t="s">
        <v>143</v>
      </c>
      <c r="E129" s="253">
        <v>90.1875</v>
      </c>
      <c r="F129" s="254"/>
      <c r="G129" s="255">
        <f>ROUND(E129*F129,2)</f>
        <v>0</v>
      </c>
      <c r="H129" s="235"/>
      <c r="I129" s="234">
        <f>ROUND(E129*H129,2)</f>
        <v>0</v>
      </c>
      <c r="J129" s="235"/>
      <c r="K129" s="234">
        <f>ROUND(E129*J129,2)</f>
        <v>0</v>
      </c>
      <c r="L129" s="234">
        <v>21</v>
      </c>
      <c r="M129" s="234">
        <f>G129*(1+L129/100)</f>
        <v>0</v>
      </c>
      <c r="N129" s="233">
        <v>0</v>
      </c>
      <c r="O129" s="233">
        <f>ROUND(E129*N129,2)</f>
        <v>0</v>
      </c>
      <c r="P129" s="233">
        <v>6.0000000000000001E-3</v>
      </c>
      <c r="Q129" s="233">
        <f>ROUND(E129*P129,2)</f>
        <v>0.54</v>
      </c>
      <c r="R129" s="234"/>
      <c r="S129" s="234" t="s">
        <v>144</v>
      </c>
      <c r="T129" s="234" t="s">
        <v>144</v>
      </c>
      <c r="U129" s="234">
        <v>0.05</v>
      </c>
      <c r="V129" s="234">
        <f>ROUND(E129*U129,2)</f>
        <v>4.51</v>
      </c>
      <c r="W129" s="234"/>
      <c r="X129" s="234" t="s">
        <v>145</v>
      </c>
      <c r="Y129" s="234" t="s">
        <v>146</v>
      </c>
      <c r="Z129" s="214"/>
      <c r="AA129" s="214"/>
      <c r="AB129" s="214"/>
      <c r="AC129" s="214"/>
      <c r="AD129" s="214"/>
      <c r="AE129" s="214"/>
      <c r="AF129" s="214"/>
      <c r="AG129" s="214" t="s">
        <v>147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2">
      <c r="A130" s="231"/>
      <c r="B130" s="232"/>
      <c r="C130" s="267" t="s">
        <v>302</v>
      </c>
      <c r="D130" s="236"/>
      <c r="E130" s="237">
        <v>19.387499999999999</v>
      </c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34"/>
      <c r="Z130" s="214"/>
      <c r="AA130" s="214"/>
      <c r="AB130" s="214"/>
      <c r="AC130" s="214"/>
      <c r="AD130" s="214"/>
      <c r="AE130" s="214"/>
      <c r="AF130" s="214"/>
      <c r="AG130" s="214" t="s">
        <v>149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>
      <c r="A131" s="231"/>
      <c r="B131" s="232"/>
      <c r="C131" s="267" t="s">
        <v>303</v>
      </c>
      <c r="D131" s="236"/>
      <c r="E131" s="237">
        <v>70.8</v>
      </c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34"/>
      <c r="Z131" s="214"/>
      <c r="AA131" s="214"/>
      <c r="AB131" s="214"/>
      <c r="AC131" s="214"/>
      <c r="AD131" s="214"/>
      <c r="AE131" s="214"/>
      <c r="AF131" s="214"/>
      <c r="AG131" s="214" t="s">
        <v>149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ht="45" outlineLevel="1">
      <c r="A132" s="250">
        <v>45</v>
      </c>
      <c r="B132" s="251" t="s">
        <v>304</v>
      </c>
      <c r="C132" s="266" t="s">
        <v>305</v>
      </c>
      <c r="D132" s="252" t="s">
        <v>143</v>
      </c>
      <c r="E132" s="253">
        <v>90.1875</v>
      </c>
      <c r="F132" s="254"/>
      <c r="G132" s="255">
        <f>ROUND(E132*F132,2)</f>
        <v>0</v>
      </c>
      <c r="H132" s="235"/>
      <c r="I132" s="234">
        <f>ROUND(E132*H132,2)</f>
        <v>0</v>
      </c>
      <c r="J132" s="235"/>
      <c r="K132" s="234">
        <f>ROUND(E132*J132,2)</f>
        <v>0</v>
      </c>
      <c r="L132" s="234">
        <v>21</v>
      </c>
      <c r="M132" s="234">
        <f>G132*(1+L132/100)</f>
        <v>0</v>
      </c>
      <c r="N132" s="233">
        <v>2.1099999999999999E-3</v>
      </c>
      <c r="O132" s="233">
        <f>ROUND(E132*N132,2)</f>
        <v>0.19</v>
      </c>
      <c r="P132" s="233">
        <v>0</v>
      </c>
      <c r="Q132" s="233">
        <f>ROUND(E132*P132,2)</f>
        <v>0</v>
      </c>
      <c r="R132" s="234"/>
      <c r="S132" s="234" t="s">
        <v>167</v>
      </c>
      <c r="T132" s="234" t="s">
        <v>144</v>
      </c>
      <c r="U132" s="234">
        <v>0.85</v>
      </c>
      <c r="V132" s="234">
        <f>ROUND(E132*U132,2)</f>
        <v>76.66</v>
      </c>
      <c r="W132" s="234"/>
      <c r="X132" s="234" t="s">
        <v>145</v>
      </c>
      <c r="Y132" s="234" t="s">
        <v>146</v>
      </c>
      <c r="Z132" s="214"/>
      <c r="AA132" s="214"/>
      <c r="AB132" s="214"/>
      <c r="AC132" s="214"/>
      <c r="AD132" s="214"/>
      <c r="AE132" s="214"/>
      <c r="AF132" s="214"/>
      <c r="AG132" s="214" t="s">
        <v>147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2">
      <c r="A133" s="231"/>
      <c r="B133" s="232"/>
      <c r="C133" s="267" t="s">
        <v>306</v>
      </c>
      <c r="D133" s="236"/>
      <c r="E133" s="237">
        <v>70.8</v>
      </c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34"/>
      <c r="Z133" s="214"/>
      <c r="AA133" s="214"/>
      <c r="AB133" s="214"/>
      <c r="AC133" s="214"/>
      <c r="AD133" s="214"/>
      <c r="AE133" s="214"/>
      <c r="AF133" s="214"/>
      <c r="AG133" s="214" t="s">
        <v>149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>
      <c r="A134" s="231"/>
      <c r="B134" s="232"/>
      <c r="C134" s="267" t="s">
        <v>307</v>
      </c>
      <c r="D134" s="236"/>
      <c r="E134" s="237">
        <v>19.387499999999999</v>
      </c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34"/>
      <c r="Z134" s="214"/>
      <c r="AA134" s="214"/>
      <c r="AB134" s="214"/>
      <c r="AC134" s="214"/>
      <c r="AD134" s="214"/>
      <c r="AE134" s="214"/>
      <c r="AF134" s="214"/>
      <c r="AG134" s="214" t="s">
        <v>149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>
      <c r="A135" s="257">
        <v>46</v>
      </c>
      <c r="B135" s="258" t="s">
        <v>308</v>
      </c>
      <c r="C135" s="269" t="s">
        <v>309</v>
      </c>
      <c r="D135" s="259" t="s">
        <v>285</v>
      </c>
      <c r="E135" s="260">
        <v>0.1903</v>
      </c>
      <c r="F135" s="261"/>
      <c r="G135" s="262">
        <f>ROUND(E135*F135,2)</f>
        <v>0</v>
      </c>
      <c r="H135" s="235"/>
      <c r="I135" s="234">
        <f>ROUND(E135*H135,2)</f>
        <v>0</v>
      </c>
      <c r="J135" s="235"/>
      <c r="K135" s="234">
        <f>ROUND(E135*J135,2)</f>
        <v>0</v>
      </c>
      <c r="L135" s="234">
        <v>21</v>
      </c>
      <c r="M135" s="234">
        <f>G135*(1+L135/100)</f>
        <v>0</v>
      </c>
      <c r="N135" s="233">
        <v>0</v>
      </c>
      <c r="O135" s="233">
        <f>ROUND(E135*N135,2)</f>
        <v>0</v>
      </c>
      <c r="P135" s="233">
        <v>0</v>
      </c>
      <c r="Q135" s="233">
        <f>ROUND(E135*P135,2)</f>
        <v>0</v>
      </c>
      <c r="R135" s="234"/>
      <c r="S135" s="234" t="s">
        <v>144</v>
      </c>
      <c r="T135" s="234" t="s">
        <v>144</v>
      </c>
      <c r="U135" s="234">
        <v>2.048</v>
      </c>
      <c r="V135" s="234">
        <f>ROUND(E135*U135,2)</f>
        <v>0.39</v>
      </c>
      <c r="W135" s="234"/>
      <c r="X135" s="234" t="s">
        <v>286</v>
      </c>
      <c r="Y135" s="234" t="s">
        <v>146</v>
      </c>
      <c r="Z135" s="214"/>
      <c r="AA135" s="214"/>
      <c r="AB135" s="214"/>
      <c r="AC135" s="214"/>
      <c r="AD135" s="214"/>
      <c r="AE135" s="214"/>
      <c r="AF135" s="214"/>
      <c r="AG135" s="214" t="s">
        <v>287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>
      <c r="A136" s="243" t="s">
        <v>139</v>
      </c>
      <c r="B136" s="244" t="s">
        <v>90</v>
      </c>
      <c r="C136" s="265" t="s">
        <v>91</v>
      </c>
      <c r="D136" s="245"/>
      <c r="E136" s="246"/>
      <c r="F136" s="247"/>
      <c r="G136" s="248">
        <f>SUMIF(AG137:AG163,"&lt;&gt;NOR",G137:G163)</f>
        <v>0</v>
      </c>
      <c r="H136" s="242"/>
      <c r="I136" s="242">
        <f>SUM(I137:I163)</f>
        <v>0</v>
      </c>
      <c r="J136" s="242"/>
      <c r="K136" s="242">
        <f>SUM(K137:K163)</f>
        <v>0</v>
      </c>
      <c r="L136" s="242"/>
      <c r="M136" s="242">
        <f>SUM(M137:M163)</f>
        <v>0</v>
      </c>
      <c r="N136" s="241"/>
      <c r="O136" s="241">
        <f>SUM(O137:O163)</f>
        <v>1.32</v>
      </c>
      <c r="P136" s="241"/>
      <c r="Q136" s="241">
        <f>SUM(Q137:Q163)</f>
        <v>1.4500000000000002</v>
      </c>
      <c r="R136" s="242"/>
      <c r="S136" s="242"/>
      <c r="T136" s="242"/>
      <c r="U136" s="242"/>
      <c r="V136" s="242">
        <f>SUM(V137:V163)</f>
        <v>88.26</v>
      </c>
      <c r="W136" s="242"/>
      <c r="X136" s="242"/>
      <c r="Y136" s="242"/>
      <c r="AG136" t="s">
        <v>140</v>
      </c>
    </row>
    <row r="137" spans="1:60" ht="22.5" outlineLevel="1">
      <c r="A137" s="250">
        <v>47</v>
      </c>
      <c r="B137" s="251" t="s">
        <v>310</v>
      </c>
      <c r="C137" s="266" t="s">
        <v>311</v>
      </c>
      <c r="D137" s="252" t="s">
        <v>143</v>
      </c>
      <c r="E137" s="253">
        <v>58.81</v>
      </c>
      <c r="F137" s="254"/>
      <c r="G137" s="255">
        <f>ROUND(E137*F137,2)</f>
        <v>0</v>
      </c>
      <c r="H137" s="235"/>
      <c r="I137" s="234">
        <f>ROUND(E137*H137,2)</f>
        <v>0</v>
      </c>
      <c r="J137" s="235"/>
      <c r="K137" s="234">
        <f>ROUND(E137*J137,2)</f>
        <v>0</v>
      </c>
      <c r="L137" s="234">
        <v>21</v>
      </c>
      <c r="M137" s="234">
        <f>G137*(1+L137/100)</f>
        <v>0</v>
      </c>
      <c r="N137" s="233">
        <v>0</v>
      </c>
      <c r="O137" s="233">
        <f>ROUND(E137*N137,2)</f>
        <v>0</v>
      </c>
      <c r="P137" s="233">
        <v>0</v>
      </c>
      <c r="Q137" s="233">
        <f>ROUND(E137*P137,2)</f>
        <v>0</v>
      </c>
      <c r="R137" s="234"/>
      <c r="S137" s="234" t="s">
        <v>144</v>
      </c>
      <c r="T137" s="234" t="s">
        <v>144</v>
      </c>
      <c r="U137" s="234">
        <v>0.18</v>
      </c>
      <c r="V137" s="234">
        <f>ROUND(E137*U137,2)</f>
        <v>10.59</v>
      </c>
      <c r="W137" s="234"/>
      <c r="X137" s="234" t="s">
        <v>145</v>
      </c>
      <c r="Y137" s="234" t="s">
        <v>146</v>
      </c>
      <c r="Z137" s="214"/>
      <c r="AA137" s="214"/>
      <c r="AB137" s="214"/>
      <c r="AC137" s="214"/>
      <c r="AD137" s="214"/>
      <c r="AE137" s="214"/>
      <c r="AF137" s="214"/>
      <c r="AG137" s="214" t="s">
        <v>147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2">
      <c r="A138" s="231"/>
      <c r="B138" s="232"/>
      <c r="C138" s="268" t="s">
        <v>312</v>
      </c>
      <c r="D138" s="256"/>
      <c r="E138" s="256"/>
      <c r="F138" s="256"/>
      <c r="G138" s="256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34"/>
      <c r="Z138" s="214"/>
      <c r="AA138" s="214"/>
      <c r="AB138" s="214"/>
      <c r="AC138" s="214"/>
      <c r="AD138" s="214"/>
      <c r="AE138" s="214"/>
      <c r="AF138" s="214"/>
      <c r="AG138" s="214" t="s">
        <v>154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>
      <c r="A139" s="231"/>
      <c r="B139" s="232"/>
      <c r="C139" s="270" t="s">
        <v>313</v>
      </c>
      <c r="D139" s="263"/>
      <c r="E139" s="263"/>
      <c r="F139" s="263"/>
      <c r="G139" s="263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34"/>
      <c r="Z139" s="214"/>
      <c r="AA139" s="214"/>
      <c r="AB139" s="214"/>
      <c r="AC139" s="214"/>
      <c r="AD139" s="214"/>
      <c r="AE139" s="214"/>
      <c r="AF139" s="214"/>
      <c r="AG139" s="214" t="s">
        <v>154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2">
      <c r="A140" s="231"/>
      <c r="B140" s="232"/>
      <c r="C140" s="267" t="s">
        <v>314</v>
      </c>
      <c r="D140" s="236"/>
      <c r="E140" s="237">
        <v>18.91</v>
      </c>
      <c r="F140" s="234"/>
      <c r="G140" s="234"/>
      <c r="H140" s="234"/>
      <c r="I140" s="234"/>
      <c r="J140" s="234"/>
      <c r="K140" s="234"/>
      <c r="L140" s="234"/>
      <c r="M140" s="234"/>
      <c r="N140" s="233"/>
      <c r="O140" s="233"/>
      <c r="P140" s="233"/>
      <c r="Q140" s="233"/>
      <c r="R140" s="234"/>
      <c r="S140" s="234"/>
      <c r="T140" s="234"/>
      <c r="U140" s="234"/>
      <c r="V140" s="234"/>
      <c r="W140" s="234"/>
      <c r="X140" s="234"/>
      <c r="Y140" s="234"/>
      <c r="Z140" s="214"/>
      <c r="AA140" s="214"/>
      <c r="AB140" s="214"/>
      <c r="AC140" s="214"/>
      <c r="AD140" s="214"/>
      <c r="AE140" s="214"/>
      <c r="AF140" s="214"/>
      <c r="AG140" s="214" t="s">
        <v>149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>
      <c r="A141" s="231"/>
      <c r="B141" s="232"/>
      <c r="C141" s="267" t="s">
        <v>315</v>
      </c>
      <c r="D141" s="236"/>
      <c r="E141" s="237">
        <v>39.9</v>
      </c>
      <c r="F141" s="234"/>
      <c r="G141" s="23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34"/>
      <c r="Z141" s="214"/>
      <c r="AA141" s="214"/>
      <c r="AB141" s="214"/>
      <c r="AC141" s="214"/>
      <c r="AD141" s="214"/>
      <c r="AE141" s="214"/>
      <c r="AF141" s="214"/>
      <c r="AG141" s="214" t="s">
        <v>149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22.5" outlineLevel="1">
      <c r="A142" s="257">
        <v>48</v>
      </c>
      <c r="B142" s="258" t="s">
        <v>316</v>
      </c>
      <c r="C142" s="269" t="s">
        <v>317</v>
      </c>
      <c r="D142" s="259" t="s">
        <v>143</v>
      </c>
      <c r="E142" s="260">
        <v>19.399999999999999</v>
      </c>
      <c r="F142" s="261"/>
      <c r="G142" s="262">
        <f>ROUND(E142*F142,2)</f>
        <v>0</v>
      </c>
      <c r="H142" s="235"/>
      <c r="I142" s="234">
        <f>ROUND(E142*H142,2)</f>
        <v>0</v>
      </c>
      <c r="J142" s="235"/>
      <c r="K142" s="234">
        <f>ROUND(E142*J142,2)</f>
        <v>0</v>
      </c>
      <c r="L142" s="234">
        <v>21</v>
      </c>
      <c r="M142" s="234">
        <f>G142*(1+L142/100)</f>
        <v>0</v>
      </c>
      <c r="N142" s="233">
        <v>0</v>
      </c>
      <c r="O142" s="233">
        <f>ROUND(E142*N142,2)</f>
        <v>0</v>
      </c>
      <c r="P142" s="233">
        <v>5.1599999999999997E-3</v>
      </c>
      <c r="Q142" s="233">
        <f>ROUND(E142*P142,2)</f>
        <v>0.1</v>
      </c>
      <c r="R142" s="234"/>
      <c r="S142" s="234" t="s">
        <v>144</v>
      </c>
      <c r="T142" s="234" t="s">
        <v>144</v>
      </c>
      <c r="U142" s="234">
        <v>7.8E-2</v>
      </c>
      <c r="V142" s="234">
        <f>ROUND(E142*U142,2)</f>
        <v>1.51</v>
      </c>
      <c r="W142" s="234"/>
      <c r="X142" s="234" t="s">
        <v>145</v>
      </c>
      <c r="Y142" s="234" t="s">
        <v>146</v>
      </c>
      <c r="Z142" s="214"/>
      <c r="AA142" s="214"/>
      <c r="AB142" s="214"/>
      <c r="AC142" s="214"/>
      <c r="AD142" s="214"/>
      <c r="AE142" s="214"/>
      <c r="AF142" s="214"/>
      <c r="AG142" s="214" t="s">
        <v>147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22.5" outlineLevel="1">
      <c r="A143" s="250">
        <v>49</v>
      </c>
      <c r="B143" s="251" t="s">
        <v>318</v>
      </c>
      <c r="C143" s="266" t="s">
        <v>319</v>
      </c>
      <c r="D143" s="252" t="s">
        <v>143</v>
      </c>
      <c r="E143" s="253">
        <v>168.56</v>
      </c>
      <c r="F143" s="254"/>
      <c r="G143" s="255">
        <f>ROUND(E143*F143,2)</f>
        <v>0</v>
      </c>
      <c r="H143" s="235"/>
      <c r="I143" s="234">
        <f>ROUND(E143*H143,2)</f>
        <v>0</v>
      </c>
      <c r="J143" s="235"/>
      <c r="K143" s="234">
        <f>ROUND(E143*J143,2)</f>
        <v>0</v>
      </c>
      <c r="L143" s="234">
        <v>21</v>
      </c>
      <c r="M143" s="234">
        <f>G143*(1+L143/100)</f>
        <v>0</v>
      </c>
      <c r="N143" s="233">
        <v>0</v>
      </c>
      <c r="O143" s="233">
        <f>ROUND(E143*N143,2)</f>
        <v>0</v>
      </c>
      <c r="P143" s="233">
        <v>8.0000000000000002E-3</v>
      </c>
      <c r="Q143" s="233">
        <f>ROUND(E143*P143,2)</f>
        <v>1.35</v>
      </c>
      <c r="R143" s="234"/>
      <c r="S143" s="234" t="s">
        <v>167</v>
      </c>
      <c r="T143" s="234" t="s">
        <v>168</v>
      </c>
      <c r="U143" s="234">
        <v>0.05</v>
      </c>
      <c r="V143" s="234">
        <f>ROUND(E143*U143,2)</f>
        <v>8.43</v>
      </c>
      <c r="W143" s="234"/>
      <c r="X143" s="234" t="s">
        <v>145</v>
      </c>
      <c r="Y143" s="234" t="s">
        <v>146</v>
      </c>
      <c r="Z143" s="214"/>
      <c r="AA143" s="214"/>
      <c r="AB143" s="214"/>
      <c r="AC143" s="214"/>
      <c r="AD143" s="214"/>
      <c r="AE143" s="214"/>
      <c r="AF143" s="214"/>
      <c r="AG143" s="214" t="s">
        <v>147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2">
      <c r="A144" s="231"/>
      <c r="B144" s="232"/>
      <c r="C144" s="268" t="s">
        <v>320</v>
      </c>
      <c r="D144" s="256"/>
      <c r="E144" s="256"/>
      <c r="F144" s="256"/>
      <c r="G144" s="256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34"/>
      <c r="Z144" s="214"/>
      <c r="AA144" s="214"/>
      <c r="AB144" s="214"/>
      <c r="AC144" s="214"/>
      <c r="AD144" s="214"/>
      <c r="AE144" s="214"/>
      <c r="AF144" s="214"/>
      <c r="AG144" s="214" t="s">
        <v>154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2">
      <c r="A145" s="231"/>
      <c r="B145" s="232"/>
      <c r="C145" s="267" t="s">
        <v>321</v>
      </c>
      <c r="D145" s="236"/>
      <c r="E145" s="237">
        <v>168.56</v>
      </c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34"/>
      <c r="Z145" s="214"/>
      <c r="AA145" s="214"/>
      <c r="AB145" s="214"/>
      <c r="AC145" s="214"/>
      <c r="AD145" s="214"/>
      <c r="AE145" s="214"/>
      <c r="AF145" s="214"/>
      <c r="AG145" s="214" t="s">
        <v>149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2.5" outlineLevel="1">
      <c r="A146" s="250">
        <v>50</v>
      </c>
      <c r="B146" s="251" t="s">
        <v>322</v>
      </c>
      <c r="C146" s="266" t="s">
        <v>323</v>
      </c>
      <c r="D146" s="252" t="s">
        <v>143</v>
      </c>
      <c r="E146" s="253">
        <v>168.56</v>
      </c>
      <c r="F146" s="254"/>
      <c r="G146" s="255">
        <f>ROUND(E146*F146,2)</f>
        <v>0</v>
      </c>
      <c r="H146" s="235"/>
      <c r="I146" s="234">
        <f>ROUND(E146*H146,2)</f>
        <v>0</v>
      </c>
      <c r="J146" s="235"/>
      <c r="K146" s="234">
        <f>ROUND(E146*J146,2)</f>
        <v>0</v>
      </c>
      <c r="L146" s="234">
        <v>21</v>
      </c>
      <c r="M146" s="234">
        <f>G146*(1+L146/100)</f>
        <v>0</v>
      </c>
      <c r="N146" s="233">
        <v>0</v>
      </c>
      <c r="O146" s="233">
        <f>ROUND(E146*N146,2)</f>
        <v>0</v>
      </c>
      <c r="P146" s="233">
        <v>0</v>
      </c>
      <c r="Q146" s="233">
        <f>ROUND(E146*P146,2)</f>
        <v>0</v>
      </c>
      <c r="R146" s="234"/>
      <c r="S146" s="234" t="s">
        <v>167</v>
      </c>
      <c r="T146" s="234" t="s">
        <v>144</v>
      </c>
      <c r="U146" s="234">
        <v>0.18</v>
      </c>
      <c r="V146" s="234">
        <f>ROUND(E146*U146,2)</f>
        <v>30.34</v>
      </c>
      <c r="W146" s="234"/>
      <c r="X146" s="234" t="s">
        <v>145</v>
      </c>
      <c r="Y146" s="234" t="s">
        <v>146</v>
      </c>
      <c r="Z146" s="214"/>
      <c r="AA146" s="214"/>
      <c r="AB146" s="214"/>
      <c r="AC146" s="214"/>
      <c r="AD146" s="214"/>
      <c r="AE146" s="214"/>
      <c r="AF146" s="214"/>
      <c r="AG146" s="214" t="s">
        <v>147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>
      <c r="A147" s="231"/>
      <c r="B147" s="232"/>
      <c r="C147" s="268" t="s">
        <v>324</v>
      </c>
      <c r="D147" s="256"/>
      <c r="E147" s="256"/>
      <c r="F147" s="256"/>
      <c r="G147" s="256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34"/>
      <c r="Z147" s="214"/>
      <c r="AA147" s="214"/>
      <c r="AB147" s="214"/>
      <c r="AC147" s="214"/>
      <c r="AD147" s="214"/>
      <c r="AE147" s="214"/>
      <c r="AF147" s="214"/>
      <c r="AG147" s="214" t="s">
        <v>154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2">
      <c r="A148" s="231"/>
      <c r="B148" s="232"/>
      <c r="C148" s="267" t="s">
        <v>325</v>
      </c>
      <c r="D148" s="236"/>
      <c r="E148" s="237">
        <v>168.56</v>
      </c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34"/>
      <c r="Z148" s="214"/>
      <c r="AA148" s="214"/>
      <c r="AB148" s="214"/>
      <c r="AC148" s="214"/>
      <c r="AD148" s="214"/>
      <c r="AE148" s="214"/>
      <c r="AF148" s="214"/>
      <c r="AG148" s="214" t="s">
        <v>149</v>
      </c>
      <c r="AH148" s="214">
        <v>5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ht="22.5" outlineLevel="1">
      <c r="A149" s="250">
        <v>51</v>
      </c>
      <c r="B149" s="251" t="s">
        <v>326</v>
      </c>
      <c r="C149" s="266" t="s">
        <v>327</v>
      </c>
      <c r="D149" s="252" t="s">
        <v>143</v>
      </c>
      <c r="E149" s="253">
        <v>19.387499999999999</v>
      </c>
      <c r="F149" s="254"/>
      <c r="G149" s="255">
        <f>ROUND(E149*F149,2)</f>
        <v>0</v>
      </c>
      <c r="H149" s="235"/>
      <c r="I149" s="234">
        <f>ROUND(E149*H149,2)</f>
        <v>0</v>
      </c>
      <c r="J149" s="235"/>
      <c r="K149" s="234">
        <f>ROUND(E149*J149,2)</f>
        <v>0</v>
      </c>
      <c r="L149" s="234">
        <v>21</v>
      </c>
      <c r="M149" s="234">
        <f>G149*(1+L149/100)</f>
        <v>0</v>
      </c>
      <c r="N149" s="233">
        <v>1.7000000000000001E-4</v>
      </c>
      <c r="O149" s="233">
        <f>ROUND(E149*N149,2)</f>
        <v>0</v>
      </c>
      <c r="P149" s="233">
        <v>0</v>
      </c>
      <c r="Q149" s="233">
        <f>ROUND(E149*P149,2)</f>
        <v>0</v>
      </c>
      <c r="R149" s="234"/>
      <c r="S149" s="234" t="s">
        <v>167</v>
      </c>
      <c r="T149" s="234" t="s">
        <v>144</v>
      </c>
      <c r="U149" s="234">
        <v>0.34</v>
      </c>
      <c r="V149" s="234">
        <f>ROUND(E149*U149,2)</f>
        <v>6.59</v>
      </c>
      <c r="W149" s="234"/>
      <c r="X149" s="234" t="s">
        <v>145</v>
      </c>
      <c r="Y149" s="234" t="s">
        <v>146</v>
      </c>
      <c r="Z149" s="214"/>
      <c r="AA149" s="214"/>
      <c r="AB149" s="214"/>
      <c r="AC149" s="214"/>
      <c r="AD149" s="214"/>
      <c r="AE149" s="214"/>
      <c r="AF149" s="214"/>
      <c r="AG149" s="214" t="s">
        <v>147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2">
      <c r="A150" s="231"/>
      <c r="B150" s="232"/>
      <c r="C150" s="267" t="s">
        <v>302</v>
      </c>
      <c r="D150" s="236"/>
      <c r="E150" s="237">
        <v>19.387499999999999</v>
      </c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34"/>
      <c r="Z150" s="214"/>
      <c r="AA150" s="214"/>
      <c r="AB150" s="214"/>
      <c r="AC150" s="214"/>
      <c r="AD150" s="214"/>
      <c r="AE150" s="214"/>
      <c r="AF150" s="214"/>
      <c r="AG150" s="214" t="s">
        <v>149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22.5" outlineLevel="1">
      <c r="A151" s="250">
        <v>52</v>
      </c>
      <c r="B151" s="251" t="s">
        <v>328</v>
      </c>
      <c r="C151" s="266" t="s">
        <v>329</v>
      </c>
      <c r="D151" s="252" t="s">
        <v>185</v>
      </c>
      <c r="E151" s="253">
        <v>1</v>
      </c>
      <c r="F151" s="254"/>
      <c r="G151" s="255">
        <f>ROUND(E151*F151,2)</f>
        <v>0</v>
      </c>
      <c r="H151" s="235"/>
      <c r="I151" s="234">
        <f>ROUND(E151*H151,2)</f>
        <v>0</v>
      </c>
      <c r="J151" s="235"/>
      <c r="K151" s="234">
        <f>ROUND(E151*J151,2)</f>
        <v>0</v>
      </c>
      <c r="L151" s="234">
        <v>21</v>
      </c>
      <c r="M151" s="234">
        <f>G151*(1+L151/100)</f>
        <v>0</v>
      </c>
      <c r="N151" s="233">
        <v>1.9000000000000001E-4</v>
      </c>
      <c r="O151" s="233">
        <f>ROUND(E151*N151,2)</f>
        <v>0</v>
      </c>
      <c r="P151" s="233">
        <v>0</v>
      </c>
      <c r="Q151" s="233">
        <f>ROUND(E151*P151,2)</f>
        <v>0</v>
      </c>
      <c r="R151" s="234"/>
      <c r="S151" s="234" t="s">
        <v>167</v>
      </c>
      <c r="T151" s="234" t="s">
        <v>168</v>
      </c>
      <c r="U151" s="234">
        <v>0.18</v>
      </c>
      <c r="V151" s="234">
        <f>ROUND(E151*U151,2)</f>
        <v>0.18</v>
      </c>
      <c r="W151" s="234"/>
      <c r="X151" s="234" t="s">
        <v>145</v>
      </c>
      <c r="Y151" s="234" t="s">
        <v>146</v>
      </c>
      <c r="Z151" s="214"/>
      <c r="AA151" s="214"/>
      <c r="AB151" s="214"/>
      <c r="AC151" s="214"/>
      <c r="AD151" s="214"/>
      <c r="AE151" s="214"/>
      <c r="AF151" s="214"/>
      <c r="AG151" s="214" t="s">
        <v>147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ht="22.5" outlineLevel="2">
      <c r="A152" s="231"/>
      <c r="B152" s="232"/>
      <c r="C152" s="268" t="s">
        <v>330</v>
      </c>
      <c r="D152" s="256"/>
      <c r="E152" s="256"/>
      <c r="F152" s="256"/>
      <c r="G152" s="256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34"/>
      <c r="Z152" s="214"/>
      <c r="AA152" s="214"/>
      <c r="AB152" s="214"/>
      <c r="AC152" s="214"/>
      <c r="AD152" s="214"/>
      <c r="AE152" s="214"/>
      <c r="AF152" s="214"/>
      <c r="AG152" s="214" t="s">
        <v>154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64" t="str">
        <f>C152</f>
        <v>kontrola stavu parozábrany ve skladbě podhledu a případná oprava, původní tepelná izolace podhledu - kontrola stavu</v>
      </c>
      <c r="BB152" s="214"/>
      <c r="BC152" s="214"/>
      <c r="BD152" s="214"/>
      <c r="BE152" s="214"/>
      <c r="BF152" s="214"/>
      <c r="BG152" s="214"/>
      <c r="BH152" s="214"/>
    </row>
    <row r="153" spans="1:60" ht="22.5" outlineLevel="1">
      <c r="A153" s="250">
        <v>53</v>
      </c>
      <c r="B153" s="251" t="s">
        <v>331</v>
      </c>
      <c r="C153" s="266" t="s">
        <v>332</v>
      </c>
      <c r="D153" s="252" t="s">
        <v>143</v>
      </c>
      <c r="E153" s="253">
        <v>202.27199999999999</v>
      </c>
      <c r="F153" s="254"/>
      <c r="G153" s="255">
        <f>ROUND(E153*F153,2)</f>
        <v>0</v>
      </c>
      <c r="H153" s="235"/>
      <c r="I153" s="234">
        <f>ROUND(E153*H153,2)</f>
        <v>0</v>
      </c>
      <c r="J153" s="235"/>
      <c r="K153" s="234">
        <f>ROUND(E153*J153,2)</f>
        <v>0</v>
      </c>
      <c r="L153" s="234">
        <v>21</v>
      </c>
      <c r="M153" s="234">
        <f>G153*(1+L153/100)</f>
        <v>0</v>
      </c>
      <c r="N153" s="233">
        <v>2.0000000000000001E-4</v>
      </c>
      <c r="O153" s="233">
        <f>ROUND(E153*N153,2)</f>
        <v>0.04</v>
      </c>
      <c r="P153" s="233">
        <v>0</v>
      </c>
      <c r="Q153" s="233">
        <f>ROUND(E153*P153,2)</f>
        <v>0</v>
      </c>
      <c r="R153" s="234"/>
      <c r="S153" s="234" t="s">
        <v>167</v>
      </c>
      <c r="T153" s="234" t="s">
        <v>144</v>
      </c>
      <c r="U153" s="234">
        <v>0.14000000000000001</v>
      </c>
      <c r="V153" s="234">
        <f>ROUND(E153*U153,2)</f>
        <v>28.32</v>
      </c>
      <c r="W153" s="234"/>
      <c r="X153" s="234" t="s">
        <v>145</v>
      </c>
      <c r="Y153" s="234" t="s">
        <v>146</v>
      </c>
      <c r="Z153" s="214"/>
      <c r="AA153" s="214"/>
      <c r="AB153" s="214"/>
      <c r="AC153" s="214"/>
      <c r="AD153" s="214"/>
      <c r="AE153" s="214"/>
      <c r="AF153" s="214"/>
      <c r="AG153" s="214" t="s">
        <v>147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2">
      <c r="A154" s="231"/>
      <c r="B154" s="232"/>
      <c r="C154" s="268" t="s">
        <v>333</v>
      </c>
      <c r="D154" s="256"/>
      <c r="E154" s="256"/>
      <c r="F154" s="256"/>
      <c r="G154" s="256"/>
      <c r="H154" s="234"/>
      <c r="I154" s="234"/>
      <c r="J154" s="234"/>
      <c r="K154" s="234"/>
      <c r="L154" s="234"/>
      <c r="M154" s="234"/>
      <c r="N154" s="233"/>
      <c r="O154" s="233"/>
      <c r="P154" s="233"/>
      <c r="Q154" s="233"/>
      <c r="R154" s="234"/>
      <c r="S154" s="234"/>
      <c r="T154" s="234"/>
      <c r="U154" s="234"/>
      <c r="V154" s="234"/>
      <c r="W154" s="234"/>
      <c r="X154" s="234"/>
      <c r="Y154" s="234"/>
      <c r="Z154" s="214"/>
      <c r="AA154" s="214"/>
      <c r="AB154" s="214"/>
      <c r="AC154" s="214"/>
      <c r="AD154" s="214"/>
      <c r="AE154" s="214"/>
      <c r="AF154" s="214"/>
      <c r="AG154" s="214" t="s">
        <v>154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2">
      <c r="A155" s="231"/>
      <c r="B155" s="232"/>
      <c r="C155" s="267" t="s">
        <v>334</v>
      </c>
      <c r="D155" s="236"/>
      <c r="E155" s="237">
        <v>202.27199999999999</v>
      </c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34"/>
      <c r="Z155" s="214"/>
      <c r="AA155" s="214"/>
      <c r="AB155" s="214"/>
      <c r="AC155" s="214"/>
      <c r="AD155" s="214"/>
      <c r="AE155" s="214"/>
      <c r="AF155" s="214"/>
      <c r="AG155" s="214" t="s">
        <v>149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>
      <c r="A156" s="250">
        <v>54</v>
      </c>
      <c r="B156" s="251" t="s">
        <v>335</v>
      </c>
      <c r="C156" s="266" t="s">
        <v>336</v>
      </c>
      <c r="D156" s="252" t="s">
        <v>152</v>
      </c>
      <c r="E156" s="253">
        <v>2</v>
      </c>
      <c r="F156" s="254"/>
      <c r="G156" s="255">
        <f>ROUND(E156*F156,2)</f>
        <v>0</v>
      </c>
      <c r="H156" s="235"/>
      <c r="I156" s="234">
        <f>ROUND(E156*H156,2)</f>
        <v>0</v>
      </c>
      <c r="J156" s="235"/>
      <c r="K156" s="234">
        <f>ROUND(E156*J156,2)</f>
        <v>0</v>
      </c>
      <c r="L156" s="234">
        <v>21</v>
      </c>
      <c r="M156" s="234">
        <f>G156*(1+L156/100)</f>
        <v>0</v>
      </c>
      <c r="N156" s="233">
        <v>2.5000000000000001E-2</v>
      </c>
      <c r="O156" s="233">
        <f>ROUND(E156*N156,2)</f>
        <v>0.05</v>
      </c>
      <c r="P156" s="233">
        <v>0</v>
      </c>
      <c r="Q156" s="233">
        <f>ROUND(E156*P156,2)</f>
        <v>0</v>
      </c>
      <c r="R156" s="234" t="s">
        <v>337</v>
      </c>
      <c r="S156" s="234" t="s">
        <v>144</v>
      </c>
      <c r="T156" s="234" t="s">
        <v>144</v>
      </c>
      <c r="U156" s="234">
        <v>0</v>
      </c>
      <c r="V156" s="234">
        <f>ROUND(E156*U156,2)</f>
        <v>0</v>
      </c>
      <c r="W156" s="234"/>
      <c r="X156" s="234" t="s">
        <v>188</v>
      </c>
      <c r="Y156" s="234" t="s">
        <v>146</v>
      </c>
      <c r="Z156" s="214"/>
      <c r="AA156" s="214"/>
      <c r="AB156" s="214"/>
      <c r="AC156" s="214"/>
      <c r="AD156" s="214"/>
      <c r="AE156" s="214"/>
      <c r="AF156" s="214"/>
      <c r="AG156" s="214" t="s">
        <v>189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2">
      <c r="A157" s="231"/>
      <c r="B157" s="232"/>
      <c r="C157" s="267" t="s">
        <v>338</v>
      </c>
      <c r="D157" s="236"/>
      <c r="E157" s="237">
        <v>2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34"/>
      <c r="Z157" s="214"/>
      <c r="AA157" s="214"/>
      <c r="AB157" s="214"/>
      <c r="AC157" s="214"/>
      <c r="AD157" s="214"/>
      <c r="AE157" s="214"/>
      <c r="AF157" s="214"/>
      <c r="AG157" s="214" t="s">
        <v>149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>
      <c r="A158" s="250">
        <v>55</v>
      </c>
      <c r="B158" s="251" t="s">
        <v>339</v>
      </c>
      <c r="C158" s="266" t="s">
        <v>340</v>
      </c>
      <c r="D158" s="252" t="s">
        <v>143</v>
      </c>
      <c r="E158" s="253">
        <v>23.28</v>
      </c>
      <c r="F158" s="254"/>
      <c r="G158" s="255">
        <f>ROUND(E158*F158,2)</f>
        <v>0</v>
      </c>
      <c r="H158" s="235"/>
      <c r="I158" s="234">
        <f>ROUND(E158*H158,2)</f>
        <v>0</v>
      </c>
      <c r="J158" s="235"/>
      <c r="K158" s="234">
        <f>ROUND(E158*J158,2)</f>
        <v>0</v>
      </c>
      <c r="L158" s="234">
        <v>21</v>
      </c>
      <c r="M158" s="234">
        <f>G158*(1+L158/100)</f>
        <v>0</v>
      </c>
      <c r="N158" s="233">
        <v>4.8999999999999998E-3</v>
      </c>
      <c r="O158" s="233">
        <f>ROUND(E158*N158,2)</f>
        <v>0.11</v>
      </c>
      <c r="P158" s="233">
        <v>0</v>
      </c>
      <c r="Q158" s="233">
        <f>ROUND(E158*P158,2)</f>
        <v>0</v>
      </c>
      <c r="R158" s="234" t="s">
        <v>337</v>
      </c>
      <c r="S158" s="234" t="s">
        <v>144</v>
      </c>
      <c r="T158" s="234" t="s">
        <v>144</v>
      </c>
      <c r="U158" s="234">
        <v>0</v>
      </c>
      <c r="V158" s="234">
        <f>ROUND(E158*U158,2)</f>
        <v>0</v>
      </c>
      <c r="W158" s="234"/>
      <c r="X158" s="234" t="s">
        <v>188</v>
      </c>
      <c r="Y158" s="234" t="s">
        <v>146</v>
      </c>
      <c r="Z158" s="214"/>
      <c r="AA158" s="214"/>
      <c r="AB158" s="214"/>
      <c r="AC158" s="214"/>
      <c r="AD158" s="214"/>
      <c r="AE158" s="214"/>
      <c r="AF158" s="214"/>
      <c r="AG158" s="214" t="s">
        <v>189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2">
      <c r="A159" s="231"/>
      <c r="B159" s="232"/>
      <c r="C159" s="268" t="s">
        <v>341</v>
      </c>
      <c r="D159" s="256"/>
      <c r="E159" s="256"/>
      <c r="F159" s="256"/>
      <c r="G159" s="256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34"/>
      <c r="Z159" s="214"/>
      <c r="AA159" s="214"/>
      <c r="AB159" s="214"/>
      <c r="AC159" s="214"/>
      <c r="AD159" s="214"/>
      <c r="AE159" s="214"/>
      <c r="AF159" s="214"/>
      <c r="AG159" s="214" t="s">
        <v>154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2">
      <c r="A160" s="231"/>
      <c r="B160" s="232"/>
      <c r="C160" s="267" t="s">
        <v>192</v>
      </c>
      <c r="D160" s="236"/>
      <c r="E160" s="237">
        <v>23.28</v>
      </c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34"/>
      <c r="Z160" s="214"/>
      <c r="AA160" s="214"/>
      <c r="AB160" s="214"/>
      <c r="AC160" s="214"/>
      <c r="AD160" s="214"/>
      <c r="AE160" s="214"/>
      <c r="AF160" s="214"/>
      <c r="AG160" s="214" t="s">
        <v>149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>
      <c r="A161" s="250">
        <v>56</v>
      </c>
      <c r="B161" s="251" t="s">
        <v>342</v>
      </c>
      <c r="C161" s="266" t="s">
        <v>343</v>
      </c>
      <c r="D161" s="252" t="s">
        <v>143</v>
      </c>
      <c r="E161" s="253">
        <v>139.44</v>
      </c>
      <c r="F161" s="254"/>
      <c r="G161" s="255">
        <f>ROUND(E161*F161,2)</f>
        <v>0</v>
      </c>
      <c r="H161" s="235"/>
      <c r="I161" s="234">
        <f>ROUND(E161*H161,2)</f>
        <v>0</v>
      </c>
      <c r="J161" s="235"/>
      <c r="K161" s="234">
        <f>ROUND(E161*J161,2)</f>
        <v>0</v>
      </c>
      <c r="L161" s="234">
        <v>21</v>
      </c>
      <c r="M161" s="234">
        <f>G161*(1+L161/100)</f>
        <v>0</v>
      </c>
      <c r="N161" s="233">
        <v>8.0000000000000002E-3</v>
      </c>
      <c r="O161" s="233">
        <f>ROUND(E161*N161,2)</f>
        <v>1.1200000000000001</v>
      </c>
      <c r="P161" s="233">
        <v>0</v>
      </c>
      <c r="Q161" s="233">
        <f>ROUND(E161*P161,2)</f>
        <v>0</v>
      </c>
      <c r="R161" s="234"/>
      <c r="S161" s="234" t="s">
        <v>167</v>
      </c>
      <c r="T161" s="234" t="s">
        <v>144</v>
      </c>
      <c r="U161" s="234">
        <v>0</v>
      </c>
      <c r="V161" s="234">
        <f>ROUND(E161*U161,2)</f>
        <v>0</v>
      </c>
      <c r="W161" s="234"/>
      <c r="X161" s="234" t="s">
        <v>188</v>
      </c>
      <c r="Y161" s="234" t="s">
        <v>146</v>
      </c>
      <c r="Z161" s="214"/>
      <c r="AA161" s="214"/>
      <c r="AB161" s="214"/>
      <c r="AC161" s="214"/>
      <c r="AD161" s="214"/>
      <c r="AE161" s="214"/>
      <c r="AF161" s="214"/>
      <c r="AG161" s="214" t="s">
        <v>189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2">
      <c r="A162" s="231"/>
      <c r="B162" s="232"/>
      <c r="C162" s="267" t="s">
        <v>344</v>
      </c>
      <c r="D162" s="236"/>
      <c r="E162" s="237">
        <v>139.44</v>
      </c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34"/>
      <c r="Z162" s="214"/>
      <c r="AA162" s="214"/>
      <c r="AB162" s="214"/>
      <c r="AC162" s="214"/>
      <c r="AD162" s="214"/>
      <c r="AE162" s="214"/>
      <c r="AF162" s="214"/>
      <c r="AG162" s="214" t="s">
        <v>149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>
      <c r="A163" s="257">
        <v>57</v>
      </c>
      <c r="B163" s="258" t="s">
        <v>345</v>
      </c>
      <c r="C163" s="269" t="s">
        <v>346</v>
      </c>
      <c r="D163" s="259" t="s">
        <v>285</v>
      </c>
      <c r="E163" s="260">
        <v>1.3235300000000001</v>
      </c>
      <c r="F163" s="261"/>
      <c r="G163" s="262">
        <f>ROUND(E163*F163,2)</f>
        <v>0</v>
      </c>
      <c r="H163" s="235"/>
      <c r="I163" s="234">
        <f>ROUND(E163*H163,2)</f>
        <v>0</v>
      </c>
      <c r="J163" s="235"/>
      <c r="K163" s="234">
        <f>ROUND(E163*J163,2)</f>
        <v>0</v>
      </c>
      <c r="L163" s="234">
        <v>21</v>
      </c>
      <c r="M163" s="234">
        <f>G163*(1+L163/100)</f>
        <v>0</v>
      </c>
      <c r="N163" s="233">
        <v>0</v>
      </c>
      <c r="O163" s="233">
        <f>ROUND(E163*N163,2)</f>
        <v>0</v>
      </c>
      <c r="P163" s="233">
        <v>0</v>
      </c>
      <c r="Q163" s="233">
        <f>ROUND(E163*P163,2)</f>
        <v>0</v>
      </c>
      <c r="R163" s="234"/>
      <c r="S163" s="234" t="s">
        <v>144</v>
      </c>
      <c r="T163" s="234" t="s">
        <v>144</v>
      </c>
      <c r="U163" s="234">
        <v>1.74</v>
      </c>
      <c r="V163" s="234">
        <f>ROUND(E163*U163,2)</f>
        <v>2.2999999999999998</v>
      </c>
      <c r="W163" s="234"/>
      <c r="X163" s="234" t="s">
        <v>286</v>
      </c>
      <c r="Y163" s="234" t="s">
        <v>146</v>
      </c>
      <c r="Z163" s="214"/>
      <c r="AA163" s="214"/>
      <c r="AB163" s="214"/>
      <c r="AC163" s="214"/>
      <c r="AD163" s="214"/>
      <c r="AE163" s="214"/>
      <c r="AF163" s="214"/>
      <c r="AG163" s="214" t="s">
        <v>287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>
      <c r="A164" s="243" t="s">
        <v>139</v>
      </c>
      <c r="B164" s="244" t="s">
        <v>92</v>
      </c>
      <c r="C164" s="265" t="s">
        <v>93</v>
      </c>
      <c r="D164" s="245"/>
      <c r="E164" s="246"/>
      <c r="F164" s="247"/>
      <c r="G164" s="248">
        <f>SUMIF(AG165:AG170,"&lt;&gt;NOR",G165:G170)</f>
        <v>0</v>
      </c>
      <c r="H164" s="242"/>
      <c r="I164" s="242">
        <f>SUM(I165:I170)</f>
        <v>0</v>
      </c>
      <c r="J164" s="242"/>
      <c r="K164" s="242">
        <f>SUM(K165:K170)</f>
        <v>0</v>
      </c>
      <c r="L164" s="242"/>
      <c r="M164" s="242">
        <f>SUM(M165:M170)</f>
        <v>0</v>
      </c>
      <c r="N164" s="241"/>
      <c r="O164" s="241">
        <f>SUM(O165:O170)</f>
        <v>0.08</v>
      </c>
      <c r="P164" s="241"/>
      <c r="Q164" s="241">
        <f>SUM(Q165:Q170)</f>
        <v>0</v>
      </c>
      <c r="R164" s="242"/>
      <c r="S164" s="242"/>
      <c r="T164" s="242"/>
      <c r="U164" s="242"/>
      <c r="V164" s="242">
        <f>SUM(V165:V170)</f>
        <v>0.5</v>
      </c>
      <c r="W164" s="242"/>
      <c r="X164" s="242"/>
      <c r="Y164" s="242"/>
      <c r="AG164" t="s">
        <v>140</v>
      </c>
    </row>
    <row r="165" spans="1:60" outlineLevel="1">
      <c r="A165" s="250">
        <v>58</v>
      </c>
      <c r="B165" s="251" t="s">
        <v>347</v>
      </c>
      <c r="C165" s="266" t="s">
        <v>348</v>
      </c>
      <c r="D165" s="252" t="s">
        <v>182</v>
      </c>
      <c r="E165" s="253">
        <v>1</v>
      </c>
      <c r="F165" s="254"/>
      <c r="G165" s="255">
        <f>ROUND(E165*F165,2)</f>
        <v>0</v>
      </c>
      <c r="H165" s="235"/>
      <c r="I165" s="234">
        <f>ROUND(E165*H165,2)</f>
        <v>0</v>
      </c>
      <c r="J165" s="235"/>
      <c r="K165" s="234">
        <f>ROUND(E165*J165,2)</f>
        <v>0</v>
      </c>
      <c r="L165" s="234">
        <v>21</v>
      </c>
      <c r="M165" s="234">
        <f>G165*(1+L165/100)</f>
        <v>0</v>
      </c>
      <c r="N165" s="233">
        <v>8.3799999999999999E-2</v>
      </c>
      <c r="O165" s="233">
        <f>ROUND(E165*N165,2)</f>
        <v>0.08</v>
      </c>
      <c r="P165" s="233">
        <v>0</v>
      </c>
      <c r="Q165" s="233">
        <f>ROUND(E165*P165,2)</f>
        <v>0</v>
      </c>
      <c r="R165" s="234"/>
      <c r="S165" s="234" t="s">
        <v>167</v>
      </c>
      <c r="T165" s="234" t="s">
        <v>144</v>
      </c>
      <c r="U165" s="234">
        <v>0.5</v>
      </c>
      <c r="V165" s="234">
        <f>ROUND(E165*U165,2)</f>
        <v>0.5</v>
      </c>
      <c r="W165" s="234"/>
      <c r="X165" s="234" t="s">
        <v>145</v>
      </c>
      <c r="Y165" s="234" t="s">
        <v>146</v>
      </c>
      <c r="Z165" s="214"/>
      <c r="AA165" s="214"/>
      <c r="AB165" s="214"/>
      <c r="AC165" s="214"/>
      <c r="AD165" s="214"/>
      <c r="AE165" s="214"/>
      <c r="AF165" s="214"/>
      <c r="AG165" s="214" t="s">
        <v>147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2">
      <c r="A166" s="231"/>
      <c r="B166" s="232"/>
      <c r="C166" s="268" t="s">
        <v>349</v>
      </c>
      <c r="D166" s="256"/>
      <c r="E166" s="256"/>
      <c r="F166" s="256"/>
      <c r="G166" s="256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34"/>
      <c r="Z166" s="214"/>
      <c r="AA166" s="214"/>
      <c r="AB166" s="214"/>
      <c r="AC166" s="214"/>
      <c r="AD166" s="214"/>
      <c r="AE166" s="214"/>
      <c r="AF166" s="214"/>
      <c r="AG166" s="214" t="s">
        <v>154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>
      <c r="A167" s="257">
        <v>59</v>
      </c>
      <c r="B167" s="258" t="s">
        <v>350</v>
      </c>
      <c r="C167" s="269" t="s">
        <v>351</v>
      </c>
      <c r="D167" s="259" t="s">
        <v>185</v>
      </c>
      <c r="E167" s="260">
        <v>1</v>
      </c>
      <c r="F167" s="261"/>
      <c r="G167" s="262">
        <f>ROUND(E167*F167,2)</f>
        <v>0</v>
      </c>
      <c r="H167" s="235"/>
      <c r="I167" s="234">
        <f>ROUND(E167*H167,2)</f>
        <v>0</v>
      </c>
      <c r="J167" s="235"/>
      <c r="K167" s="234">
        <f>ROUND(E167*J167,2)</f>
        <v>0</v>
      </c>
      <c r="L167" s="234">
        <v>21</v>
      </c>
      <c r="M167" s="234">
        <f>G167*(1+L167/100)</f>
        <v>0</v>
      </c>
      <c r="N167" s="233">
        <v>0</v>
      </c>
      <c r="O167" s="233">
        <f>ROUND(E167*N167,2)</f>
        <v>0</v>
      </c>
      <c r="P167" s="233">
        <v>0</v>
      </c>
      <c r="Q167" s="233">
        <f>ROUND(E167*P167,2)</f>
        <v>0</v>
      </c>
      <c r="R167" s="234"/>
      <c r="S167" s="234" t="s">
        <v>167</v>
      </c>
      <c r="T167" s="234" t="s">
        <v>168</v>
      </c>
      <c r="U167" s="234">
        <v>0</v>
      </c>
      <c r="V167" s="234">
        <f>ROUND(E167*U167,2)</f>
        <v>0</v>
      </c>
      <c r="W167" s="234"/>
      <c r="X167" s="234" t="s">
        <v>145</v>
      </c>
      <c r="Y167" s="234" t="s">
        <v>146</v>
      </c>
      <c r="Z167" s="214"/>
      <c r="AA167" s="214"/>
      <c r="AB167" s="214"/>
      <c r="AC167" s="214"/>
      <c r="AD167" s="214"/>
      <c r="AE167" s="214"/>
      <c r="AF167" s="214"/>
      <c r="AG167" s="214" t="s">
        <v>147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ht="22.5" outlineLevel="1">
      <c r="A168" s="257">
        <v>60</v>
      </c>
      <c r="B168" s="258" t="s">
        <v>352</v>
      </c>
      <c r="C168" s="269" t="s">
        <v>353</v>
      </c>
      <c r="D168" s="259" t="s">
        <v>185</v>
      </c>
      <c r="E168" s="260">
        <v>1</v>
      </c>
      <c r="F168" s="261"/>
      <c r="G168" s="262">
        <f>ROUND(E168*F168,2)</f>
        <v>0</v>
      </c>
      <c r="H168" s="235"/>
      <c r="I168" s="234">
        <f>ROUND(E168*H168,2)</f>
        <v>0</v>
      </c>
      <c r="J168" s="235"/>
      <c r="K168" s="234">
        <f>ROUND(E168*J168,2)</f>
        <v>0</v>
      </c>
      <c r="L168" s="234">
        <v>21</v>
      </c>
      <c r="M168" s="234">
        <f>G168*(1+L168/100)</f>
        <v>0</v>
      </c>
      <c r="N168" s="233">
        <v>0</v>
      </c>
      <c r="O168" s="233">
        <f>ROUND(E168*N168,2)</f>
        <v>0</v>
      </c>
      <c r="P168" s="233">
        <v>0</v>
      </c>
      <c r="Q168" s="233">
        <f>ROUND(E168*P168,2)</f>
        <v>0</v>
      </c>
      <c r="R168" s="234"/>
      <c r="S168" s="234" t="s">
        <v>167</v>
      </c>
      <c r="T168" s="234" t="s">
        <v>168</v>
      </c>
      <c r="U168" s="234">
        <v>0</v>
      </c>
      <c r="V168" s="234">
        <f>ROUND(E168*U168,2)</f>
        <v>0</v>
      </c>
      <c r="W168" s="234"/>
      <c r="X168" s="234" t="s">
        <v>145</v>
      </c>
      <c r="Y168" s="234" t="s">
        <v>146</v>
      </c>
      <c r="Z168" s="214"/>
      <c r="AA168" s="214"/>
      <c r="AB168" s="214"/>
      <c r="AC168" s="214"/>
      <c r="AD168" s="214"/>
      <c r="AE168" s="214"/>
      <c r="AF168" s="214"/>
      <c r="AG168" s="214" t="s">
        <v>147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>
      <c r="A169" s="250">
        <v>61</v>
      </c>
      <c r="B169" s="251" t="s">
        <v>354</v>
      </c>
      <c r="C169" s="266" t="s">
        <v>355</v>
      </c>
      <c r="D169" s="252" t="s">
        <v>185</v>
      </c>
      <c r="E169" s="253">
        <v>1</v>
      </c>
      <c r="F169" s="254"/>
      <c r="G169" s="255">
        <f>ROUND(E169*F169,2)</f>
        <v>0</v>
      </c>
      <c r="H169" s="235"/>
      <c r="I169" s="234">
        <f>ROUND(E169*H169,2)</f>
        <v>0</v>
      </c>
      <c r="J169" s="235"/>
      <c r="K169" s="234">
        <f>ROUND(E169*J169,2)</f>
        <v>0</v>
      </c>
      <c r="L169" s="234">
        <v>21</v>
      </c>
      <c r="M169" s="234">
        <f>G169*(1+L169/100)</f>
        <v>0</v>
      </c>
      <c r="N169" s="233">
        <v>0</v>
      </c>
      <c r="O169" s="233">
        <f>ROUND(E169*N169,2)</f>
        <v>0</v>
      </c>
      <c r="P169" s="233">
        <v>0</v>
      </c>
      <c r="Q169" s="233">
        <f>ROUND(E169*P169,2)</f>
        <v>0</v>
      </c>
      <c r="R169" s="234"/>
      <c r="S169" s="234" t="s">
        <v>167</v>
      </c>
      <c r="T169" s="234" t="s">
        <v>168</v>
      </c>
      <c r="U169" s="234">
        <v>0</v>
      </c>
      <c r="V169" s="234">
        <f>ROUND(E169*U169,2)</f>
        <v>0</v>
      </c>
      <c r="W169" s="234"/>
      <c r="X169" s="234" t="s">
        <v>145</v>
      </c>
      <c r="Y169" s="234" t="s">
        <v>146</v>
      </c>
      <c r="Z169" s="214"/>
      <c r="AA169" s="214"/>
      <c r="AB169" s="214"/>
      <c r="AC169" s="214"/>
      <c r="AD169" s="214"/>
      <c r="AE169" s="214"/>
      <c r="AF169" s="214"/>
      <c r="AG169" s="214" t="s">
        <v>147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2">
      <c r="A170" s="231"/>
      <c r="B170" s="232"/>
      <c r="C170" s="268" t="s">
        <v>356</v>
      </c>
      <c r="D170" s="256"/>
      <c r="E170" s="256"/>
      <c r="F170" s="256"/>
      <c r="G170" s="256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34"/>
      <c r="Z170" s="214"/>
      <c r="AA170" s="214"/>
      <c r="AB170" s="214"/>
      <c r="AC170" s="214"/>
      <c r="AD170" s="214"/>
      <c r="AE170" s="214"/>
      <c r="AF170" s="214"/>
      <c r="AG170" s="214" t="s">
        <v>154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>
      <c r="A171" s="243" t="s">
        <v>139</v>
      </c>
      <c r="B171" s="244" t="s">
        <v>94</v>
      </c>
      <c r="C171" s="265" t="s">
        <v>95</v>
      </c>
      <c r="D171" s="245"/>
      <c r="E171" s="246"/>
      <c r="F171" s="247"/>
      <c r="G171" s="248">
        <f>SUMIF(AG172:AG190,"&lt;&gt;NOR",G172:G190)</f>
        <v>0</v>
      </c>
      <c r="H171" s="242"/>
      <c r="I171" s="242">
        <f>SUM(I172:I190)</f>
        <v>0</v>
      </c>
      <c r="J171" s="242"/>
      <c r="K171" s="242">
        <f>SUM(K172:K190)</f>
        <v>0</v>
      </c>
      <c r="L171" s="242"/>
      <c r="M171" s="242">
        <f>SUM(M172:M190)</f>
        <v>0</v>
      </c>
      <c r="N171" s="241"/>
      <c r="O171" s="241">
        <f>SUM(O172:O190)</f>
        <v>7.0299999999999994</v>
      </c>
      <c r="P171" s="241"/>
      <c r="Q171" s="241">
        <f>SUM(Q172:Q190)</f>
        <v>3.18</v>
      </c>
      <c r="R171" s="242"/>
      <c r="S171" s="242"/>
      <c r="T171" s="242"/>
      <c r="U171" s="242"/>
      <c r="V171" s="242">
        <f>SUM(V172:V190)</f>
        <v>207.06000000000003</v>
      </c>
      <c r="W171" s="242"/>
      <c r="X171" s="242"/>
      <c r="Y171" s="242"/>
      <c r="AG171" t="s">
        <v>140</v>
      </c>
    </row>
    <row r="172" spans="1:60" ht="22.5" outlineLevel="1">
      <c r="A172" s="257">
        <v>62</v>
      </c>
      <c r="B172" s="258" t="s">
        <v>357</v>
      </c>
      <c r="C172" s="269" t="s">
        <v>358</v>
      </c>
      <c r="D172" s="259" t="s">
        <v>143</v>
      </c>
      <c r="E172" s="260">
        <v>212</v>
      </c>
      <c r="F172" s="261"/>
      <c r="G172" s="262">
        <f>ROUND(E172*F172,2)</f>
        <v>0</v>
      </c>
      <c r="H172" s="235"/>
      <c r="I172" s="234">
        <f>ROUND(E172*H172,2)</f>
        <v>0</v>
      </c>
      <c r="J172" s="235"/>
      <c r="K172" s="234">
        <f>ROUND(E172*J172,2)</f>
        <v>0</v>
      </c>
      <c r="L172" s="234">
        <v>21</v>
      </c>
      <c r="M172" s="234">
        <f>G172*(1+L172/100)</f>
        <v>0</v>
      </c>
      <c r="N172" s="233">
        <v>1.58E-3</v>
      </c>
      <c r="O172" s="233">
        <f>ROUND(E172*N172,2)</f>
        <v>0.33</v>
      </c>
      <c r="P172" s="233">
        <v>0</v>
      </c>
      <c r="Q172" s="233">
        <f>ROUND(E172*P172,2)</f>
        <v>0</v>
      </c>
      <c r="R172" s="234"/>
      <c r="S172" s="234" t="s">
        <v>144</v>
      </c>
      <c r="T172" s="234" t="s">
        <v>144</v>
      </c>
      <c r="U172" s="234">
        <v>0.1</v>
      </c>
      <c r="V172" s="234">
        <f>ROUND(E172*U172,2)</f>
        <v>21.2</v>
      </c>
      <c r="W172" s="234"/>
      <c r="X172" s="234" t="s">
        <v>145</v>
      </c>
      <c r="Y172" s="234" t="s">
        <v>146</v>
      </c>
      <c r="Z172" s="214"/>
      <c r="AA172" s="214"/>
      <c r="AB172" s="214"/>
      <c r="AC172" s="214"/>
      <c r="AD172" s="214"/>
      <c r="AE172" s="214"/>
      <c r="AF172" s="214"/>
      <c r="AG172" s="214" t="s">
        <v>147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ht="22.5" outlineLevel="1">
      <c r="A173" s="250">
        <v>63</v>
      </c>
      <c r="B173" s="251" t="s">
        <v>359</v>
      </c>
      <c r="C173" s="266" t="s">
        <v>360</v>
      </c>
      <c r="D173" s="252" t="s">
        <v>201</v>
      </c>
      <c r="E173" s="253">
        <v>117.99</v>
      </c>
      <c r="F173" s="254"/>
      <c r="G173" s="255">
        <f>ROUND(E173*F173,2)</f>
        <v>0</v>
      </c>
      <c r="H173" s="235"/>
      <c r="I173" s="234">
        <f>ROUND(E173*H173,2)</f>
        <v>0</v>
      </c>
      <c r="J173" s="235"/>
      <c r="K173" s="234">
        <f>ROUND(E173*J173,2)</f>
        <v>0</v>
      </c>
      <c r="L173" s="234">
        <v>21</v>
      </c>
      <c r="M173" s="234">
        <f>G173*(1+L173/100)</f>
        <v>0</v>
      </c>
      <c r="N173" s="233">
        <v>6.2500000000000003E-3</v>
      </c>
      <c r="O173" s="233">
        <f>ROUND(E173*N173,2)</f>
        <v>0.74</v>
      </c>
      <c r="P173" s="233">
        <v>0</v>
      </c>
      <c r="Q173" s="233">
        <f>ROUND(E173*P173,2)</f>
        <v>0</v>
      </c>
      <c r="R173" s="234"/>
      <c r="S173" s="234" t="s">
        <v>167</v>
      </c>
      <c r="T173" s="234" t="s">
        <v>168</v>
      </c>
      <c r="U173" s="234">
        <v>0.31</v>
      </c>
      <c r="V173" s="234">
        <f>ROUND(E173*U173,2)</f>
        <v>36.58</v>
      </c>
      <c r="W173" s="234"/>
      <c r="X173" s="234" t="s">
        <v>145</v>
      </c>
      <c r="Y173" s="234" t="s">
        <v>146</v>
      </c>
      <c r="Z173" s="214"/>
      <c r="AA173" s="214"/>
      <c r="AB173" s="214"/>
      <c r="AC173" s="214"/>
      <c r="AD173" s="214"/>
      <c r="AE173" s="214"/>
      <c r="AF173" s="214"/>
      <c r="AG173" s="214" t="s">
        <v>147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2">
      <c r="A174" s="231"/>
      <c r="B174" s="232"/>
      <c r="C174" s="268" t="s">
        <v>361</v>
      </c>
      <c r="D174" s="256"/>
      <c r="E174" s="256"/>
      <c r="F174" s="256"/>
      <c r="G174" s="256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34"/>
      <c r="Z174" s="214"/>
      <c r="AA174" s="214"/>
      <c r="AB174" s="214"/>
      <c r="AC174" s="214"/>
      <c r="AD174" s="214"/>
      <c r="AE174" s="214"/>
      <c r="AF174" s="214"/>
      <c r="AG174" s="214" t="s">
        <v>154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2">
      <c r="A175" s="231"/>
      <c r="B175" s="232"/>
      <c r="C175" s="267" t="s">
        <v>362</v>
      </c>
      <c r="D175" s="236"/>
      <c r="E175" s="237">
        <v>117.99</v>
      </c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34"/>
      <c r="Z175" s="214"/>
      <c r="AA175" s="214"/>
      <c r="AB175" s="214"/>
      <c r="AC175" s="214"/>
      <c r="AD175" s="214"/>
      <c r="AE175" s="214"/>
      <c r="AF175" s="214"/>
      <c r="AG175" s="214" t="s">
        <v>149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ht="22.5" outlineLevel="1">
      <c r="A176" s="250">
        <v>64</v>
      </c>
      <c r="B176" s="251" t="s">
        <v>363</v>
      </c>
      <c r="C176" s="266" t="s">
        <v>364</v>
      </c>
      <c r="D176" s="252" t="s">
        <v>201</v>
      </c>
      <c r="E176" s="253">
        <v>65.55</v>
      </c>
      <c r="F176" s="254"/>
      <c r="G176" s="255">
        <f>ROUND(E176*F176,2)</f>
        <v>0</v>
      </c>
      <c r="H176" s="235"/>
      <c r="I176" s="234">
        <f>ROUND(E176*H176,2)</f>
        <v>0</v>
      </c>
      <c r="J176" s="235"/>
      <c r="K176" s="234">
        <f>ROUND(E176*J176,2)</f>
        <v>0</v>
      </c>
      <c r="L176" s="234">
        <v>21</v>
      </c>
      <c r="M176" s="234">
        <f>G176*(1+L176/100)</f>
        <v>0</v>
      </c>
      <c r="N176" s="233">
        <v>6.2500000000000003E-3</v>
      </c>
      <c r="O176" s="233">
        <f>ROUND(E176*N176,2)</f>
        <v>0.41</v>
      </c>
      <c r="P176" s="233">
        <v>0</v>
      </c>
      <c r="Q176" s="233">
        <f>ROUND(E176*P176,2)</f>
        <v>0</v>
      </c>
      <c r="R176" s="234"/>
      <c r="S176" s="234" t="s">
        <v>167</v>
      </c>
      <c r="T176" s="234" t="s">
        <v>144</v>
      </c>
      <c r="U176" s="234">
        <v>0.31</v>
      </c>
      <c r="V176" s="234">
        <f>ROUND(E176*U176,2)</f>
        <v>20.32</v>
      </c>
      <c r="W176" s="234"/>
      <c r="X176" s="234" t="s">
        <v>145</v>
      </c>
      <c r="Y176" s="234" t="s">
        <v>146</v>
      </c>
      <c r="Z176" s="214"/>
      <c r="AA176" s="214"/>
      <c r="AB176" s="214"/>
      <c r="AC176" s="214"/>
      <c r="AD176" s="214"/>
      <c r="AE176" s="214"/>
      <c r="AF176" s="214"/>
      <c r="AG176" s="214" t="s">
        <v>147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2">
      <c r="A177" s="231"/>
      <c r="B177" s="232"/>
      <c r="C177" s="268" t="s">
        <v>365</v>
      </c>
      <c r="D177" s="256"/>
      <c r="E177" s="256"/>
      <c r="F177" s="256"/>
      <c r="G177" s="256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34"/>
      <c r="Z177" s="214"/>
      <c r="AA177" s="214"/>
      <c r="AB177" s="214"/>
      <c r="AC177" s="214"/>
      <c r="AD177" s="214"/>
      <c r="AE177" s="214"/>
      <c r="AF177" s="214"/>
      <c r="AG177" s="214" t="s">
        <v>154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2">
      <c r="A178" s="231"/>
      <c r="B178" s="232"/>
      <c r="C178" s="267" t="s">
        <v>366</v>
      </c>
      <c r="D178" s="236"/>
      <c r="E178" s="237">
        <v>65.55</v>
      </c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34"/>
      <c r="Z178" s="214"/>
      <c r="AA178" s="214"/>
      <c r="AB178" s="214"/>
      <c r="AC178" s="214"/>
      <c r="AD178" s="214"/>
      <c r="AE178" s="214"/>
      <c r="AF178" s="214"/>
      <c r="AG178" s="214" t="s">
        <v>149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ht="22.5" outlineLevel="1">
      <c r="A179" s="257">
        <v>65</v>
      </c>
      <c r="B179" s="258" t="s">
        <v>367</v>
      </c>
      <c r="C179" s="269" t="s">
        <v>368</v>
      </c>
      <c r="D179" s="259" t="s">
        <v>143</v>
      </c>
      <c r="E179" s="260">
        <v>212</v>
      </c>
      <c r="F179" s="261"/>
      <c r="G179" s="262">
        <f>ROUND(E179*F179,2)</f>
        <v>0</v>
      </c>
      <c r="H179" s="235"/>
      <c r="I179" s="234">
        <f>ROUND(E179*H179,2)</f>
        <v>0</v>
      </c>
      <c r="J179" s="235"/>
      <c r="K179" s="234">
        <f>ROUND(E179*J179,2)</f>
        <v>0</v>
      </c>
      <c r="L179" s="234">
        <v>21</v>
      </c>
      <c r="M179" s="234">
        <f>G179*(1+L179/100)</f>
        <v>0</v>
      </c>
      <c r="N179" s="233">
        <v>1.452E-2</v>
      </c>
      <c r="O179" s="233">
        <f>ROUND(E179*N179,2)</f>
        <v>3.08</v>
      </c>
      <c r="P179" s="233">
        <v>0</v>
      </c>
      <c r="Q179" s="233">
        <f>ROUND(E179*P179,2)</f>
        <v>0</v>
      </c>
      <c r="R179" s="234"/>
      <c r="S179" s="234" t="s">
        <v>167</v>
      </c>
      <c r="T179" s="234" t="s">
        <v>144</v>
      </c>
      <c r="U179" s="234">
        <v>0.27</v>
      </c>
      <c r="V179" s="234">
        <f>ROUND(E179*U179,2)</f>
        <v>57.24</v>
      </c>
      <c r="W179" s="234"/>
      <c r="X179" s="234" t="s">
        <v>145</v>
      </c>
      <c r="Y179" s="234" t="s">
        <v>146</v>
      </c>
      <c r="Z179" s="214"/>
      <c r="AA179" s="214"/>
      <c r="AB179" s="214"/>
      <c r="AC179" s="214"/>
      <c r="AD179" s="214"/>
      <c r="AE179" s="214"/>
      <c r="AF179" s="214"/>
      <c r="AG179" s="214" t="s">
        <v>147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ht="22.5" outlineLevel="1">
      <c r="A180" s="257">
        <v>66</v>
      </c>
      <c r="B180" s="258" t="s">
        <v>369</v>
      </c>
      <c r="C180" s="269" t="s">
        <v>370</v>
      </c>
      <c r="D180" s="259" t="s">
        <v>143</v>
      </c>
      <c r="E180" s="260">
        <v>212</v>
      </c>
      <c r="F180" s="261"/>
      <c r="G180" s="262">
        <f>ROUND(E180*F180,2)</f>
        <v>0</v>
      </c>
      <c r="H180" s="235"/>
      <c r="I180" s="234">
        <f>ROUND(E180*H180,2)</f>
        <v>0</v>
      </c>
      <c r="J180" s="235"/>
      <c r="K180" s="234">
        <f>ROUND(E180*J180,2)</f>
        <v>0</v>
      </c>
      <c r="L180" s="234">
        <v>21</v>
      </c>
      <c r="M180" s="234">
        <f>G180*(1+L180/100)</f>
        <v>0</v>
      </c>
      <c r="N180" s="233">
        <v>0</v>
      </c>
      <c r="O180" s="233">
        <f>ROUND(E180*N180,2)</f>
        <v>0</v>
      </c>
      <c r="P180" s="233">
        <v>1.4999999999999999E-2</v>
      </c>
      <c r="Q180" s="233">
        <f>ROUND(E180*P180,2)</f>
        <v>3.18</v>
      </c>
      <c r="R180" s="234"/>
      <c r="S180" s="234" t="s">
        <v>167</v>
      </c>
      <c r="T180" s="234" t="s">
        <v>144</v>
      </c>
      <c r="U180" s="234">
        <v>0.09</v>
      </c>
      <c r="V180" s="234">
        <f>ROUND(E180*U180,2)</f>
        <v>19.079999999999998</v>
      </c>
      <c r="W180" s="234"/>
      <c r="X180" s="234" t="s">
        <v>145</v>
      </c>
      <c r="Y180" s="234" t="s">
        <v>146</v>
      </c>
      <c r="Z180" s="214"/>
      <c r="AA180" s="214"/>
      <c r="AB180" s="214"/>
      <c r="AC180" s="214"/>
      <c r="AD180" s="214"/>
      <c r="AE180" s="214"/>
      <c r="AF180" s="214"/>
      <c r="AG180" s="214" t="s">
        <v>147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>
      <c r="A181" s="250">
        <v>67</v>
      </c>
      <c r="B181" s="251" t="s">
        <v>371</v>
      </c>
      <c r="C181" s="266" t="s">
        <v>372</v>
      </c>
      <c r="D181" s="252" t="s">
        <v>143</v>
      </c>
      <c r="E181" s="253">
        <v>70.8</v>
      </c>
      <c r="F181" s="254"/>
      <c r="G181" s="255">
        <f>ROUND(E181*F181,2)</f>
        <v>0</v>
      </c>
      <c r="H181" s="235"/>
      <c r="I181" s="234">
        <f>ROUND(E181*H181,2)</f>
        <v>0</v>
      </c>
      <c r="J181" s="235"/>
      <c r="K181" s="234">
        <f>ROUND(E181*J181,2)</f>
        <v>0</v>
      </c>
      <c r="L181" s="234">
        <v>21</v>
      </c>
      <c r="M181" s="234">
        <f>G181*(1+L181/100)</f>
        <v>0</v>
      </c>
      <c r="N181" s="233">
        <v>8.0000000000000007E-5</v>
      </c>
      <c r="O181" s="233">
        <f>ROUND(E181*N181,2)</f>
        <v>0.01</v>
      </c>
      <c r="P181" s="233">
        <v>0</v>
      </c>
      <c r="Q181" s="233">
        <f>ROUND(E181*P181,2)</f>
        <v>0</v>
      </c>
      <c r="R181" s="234"/>
      <c r="S181" s="234" t="s">
        <v>167</v>
      </c>
      <c r="T181" s="234" t="s">
        <v>144</v>
      </c>
      <c r="U181" s="234">
        <v>0.3</v>
      </c>
      <c r="V181" s="234">
        <f>ROUND(E181*U181,2)</f>
        <v>21.24</v>
      </c>
      <c r="W181" s="234"/>
      <c r="X181" s="234" t="s">
        <v>145</v>
      </c>
      <c r="Y181" s="234" t="s">
        <v>146</v>
      </c>
      <c r="Z181" s="214"/>
      <c r="AA181" s="214"/>
      <c r="AB181" s="214"/>
      <c r="AC181" s="214"/>
      <c r="AD181" s="214"/>
      <c r="AE181" s="214"/>
      <c r="AF181" s="214"/>
      <c r="AG181" s="214" t="s">
        <v>147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2">
      <c r="A182" s="231"/>
      <c r="B182" s="232"/>
      <c r="C182" s="268" t="s">
        <v>373</v>
      </c>
      <c r="D182" s="256"/>
      <c r="E182" s="256"/>
      <c r="F182" s="256"/>
      <c r="G182" s="256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34"/>
      <c r="Z182" s="214"/>
      <c r="AA182" s="214"/>
      <c r="AB182" s="214"/>
      <c r="AC182" s="214"/>
      <c r="AD182" s="214"/>
      <c r="AE182" s="214"/>
      <c r="AF182" s="214"/>
      <c r="AG182" s="214" t="s">
        <v>154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2">
      <c r="A183" s="231"/>
      <c r="B183" s="232"/>
      <c r="C183" s="267" t="s">
        <v>303</v>
      </c>
      <c r="D183" s="236"/>
      <c r="E183" s="237">
        <v>70.8</v>
      </c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34"/>
      <c r="Z183" s="214"/>
      <c r="AA183" s="214"/>
      <c r="AB183" s="214"/>
      <c r="AC183" s="214"/>
      <c r="AD183" s="214"/>
      <c r="AE183" s="214"/>
      <c r="AF183" s="214"/>
      <c r="AG183" s="214" t="s">
        <v>149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ht="33.75" outlineLevel="1">
      <c r="A184" s="250">
        <v>68</v>
      </c>
      <c r="B184" s="251" t="s">
        <v>374</v>
      </c>
      <c r="C184" s="266" t="s">
        <v>375</v>
      </c>
      <c r="D184" s="252" t="s">
        <v>143</v>
      </c>
      <c r="E184" s="253">
        <v>61.603200000000001</v>
      </c>
      <c r="F184" s="254"/>
      <c r="G184" s="255">
        <f>ROUND(E184*F184,2)</f>
        <v>0</v>
      </c>
      <c r="H184" s="235"/>
      <c r="I184" s="234">
        <f>ROUND(E184*H184,2)</f>
        <v>0</v>
      </c>
      <c r="J184" s="235"/>
      <c r="K184" s="234">
        <f>ROUND(E184*J184,2)</f>
        <v>0</v>
      </c>
      <c r="L184" s="234">
        <v>21</v>
      </c>
      <c r="M184" s="234">
        <f>G184*(1+L184/100)</f>
        <v>0</v>
      </c>
      <c r="N184" s="233">
        <v>2.3380000000000001E-2</v>
      </c>
      <c r="O184" s="233">
        <f>ROUND(E184*N184,2)</f>
        <v>1.44</v>
      </c>
      <c r="P184" s="233">
        <v>0</v>
      </c>
      <c r="Q184" s="233">
        <f>ROUND(E184*P184,2)</f>
        <v>0</v>
      </c>
      <c r="R184" s="234"/>
      <c r="S184" s="234" t="s">
        <v>167</v>
      </c>
      <c r="T184" s="234" t="s">
        <v>144</v>
      </c>
      <c r="U184" s="234">
        <v>0.31</v>
      </c>
      <c r="V184" s="234">
        <f>ROUND(E184*U184,2)</f>
        <v>19.100000000000001</v>
      </c>
      <c r="W184" s="234"/>
      <c r="X184" s="234" t="s">
        <v>145</v>
      </c>
      <c r="Y184" s="234" t="s">
        <v>146</v>
      </c>
      <c r="Z184" s="214"/>
      <c r="AA184" s="214"/>
      <c r="AB184" s="214"/>
      <c r="AC184" s="214"/>
      <c r="AD184" s="214"/>
      <c r="AE184" s="214"/>
      <c r="AF184" s="214"/>
      <c r="AG184" s="214" t="s">
        <v>147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2">
      <c r="A185" s="231"/>
      <c r="B185" s="232"/>
      <c r="C185" s="268" t="s">
        <v>376</v>
      </c>
      <c r="D185" s="256"/>
      <c r="E185" s="256"/>
      <c r="F185" s="256"/>
      <c r="G185" s="256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34"/>
      <c r="Z185" s="214"/>
      <c r="AA185" s="214"/>
      <c r="AB185" s="214"/>
      <c r="AC185" s="214"/>
      <c r="AD185" s="214"/>
      <c r="AE185" s="214"/>
      <c r="AF185" s="214"/>
      <c r="AG185" s="214" t="s">
        <v>154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2">
      <c r="A186" s="231"/>
      <c r="B186" s="232"/>
      <c r="C186" s="267" t="s">
        <v>377</v>
      </c>
      <c r="D186" s="236"/>
      <c r="E186" s="237">
        <v>61.603200000000001</v>
      </c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34"/>
      <c r="Z186" s="214"/>
      <c r="AA186" s="214"/>
      <c r="AB186" s="214"/>
      <c r="AC186" s="214"/>
      <c r="AD186" s="214"/>
      <c r="AE186" s="214"/>
      <c r="AF186" s="214"/>
      <c r="AG186" s="214" t="s">
        <v>149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>
      <c r="A187" s="250">
        <v>69</v>
      </c>
      <c r="B187" s="251" t="s">
        <v>378</v>
      </c>
      <c r="C187" s="266" t="s">
        <v>379</v>
      </c>
      <c r="D187" s="252" t="s">
        <v>143</v>
      </c>
      <c r="E187" s="253">
        <v>84.96</v>
      </c>
      <c r="F187" s="254"/>
      <c r="G187" s="255">
        <f>ROUND(E187*F187,2)</f>
        <v>0</v>
      </c>
      <c r="H187" s="235"/>
      <c r="I187" s="234">
        <f>ROUND(E187*H187,2)</f>
        <v>0</v>
      </c>
      <c r="J187" s="235"/>
      <c r="K187" s="234">
        <f>ROUND(E187*J187,2)</f>
        <v>0</v>
      </c>
      <c r="L187" s="234">
        <v>21</v>
      </c>
      <c r="M187" s="234">
        <f>G187*(1+L187/100)</f>
        <v>0</v>
      </c>
      <c r="N187" s="233">
        <v>1.2E-2</v>
      </c>
      <c r="O187" s="233">
        <f>ROUND(E187*N187,2)</f>
        <v>1.02</v>
      </c>
      <c r="P187" s="233">
        <v>0</v>
      </c>
      <c r="Q187" s="233">
        <f>ROUND(E187*P187,2)</f>
        <v>0</v>
      </c>
      <c r="R187" s="234" t="s">
        <v>337</v>
      </c>
      <c r="S187" s="234" t="s">
        <v>144</v>
      </c>
      <c r="T187" s="234" t="s">
        <v>144</v>
      </c>
      <c r="U187" s="234">
        <v>0</v>
      </c>
      <c r="V187" s="234">
        <f>ROUND(E187*U187,2)</f>
        <v>0</v>
      </c>
      <c r="W187" s="234"/>
      <c r="X187" s="234" t="s">
        <v>188</v>
      </c>
      <c r="Y187" s="234" t="s">
        <v>146</v>
      </c>
      <c r="Z187" s="214"/>
      <c r="AA187" s="214"/>
      <c r="AB187" s="214"/>
      <c r="AC187" s="214"/>
      <c r="AD187" s="214"/>
      <c r="AE187" s="214"/>
      <c r="AF187" s="214"/>
      <c r="AG187" s="214" t="s">
        <v>189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2">
      <c r="A188" s="231"/>
      <c r="B188" s="232"/>
      <c r="C188" s="268" t="s">
        <v>380</v>
      </c>
      <c r="D188" s="256"/>
      <c r="E188" s="256"/>
      <c r="F188" s="256"/>
      <c r="G188" s="256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34"/>
      <c r="Z188" s="214"/>
      <c r="AA188" s="214"/>
      <c r="AB188" s="214"/>
      <c r="AC188" s="214"/>
      <c r="AD188" s="214"/>
      <c r="AE188" s="214"/>
      <c r="AF188" s="214"/>
      <c r="AG188" s="214" t="s">
        <v>154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2">
      <c r="A189" s="231"/>
      <c r="B189" s="232"/>
      <c r="C189" s="267" t="s">
        <v>381</v>
      </c>
      <c r="D189" s="236"/>
      <c r="E189" s="237">
        <v>84.96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34"/>
      <c r="Z189" s="214"/>
      <c r="AA189" s="214"/>
      <c r="AB189" s="214"/>
      <c r="AC189" s="214"/>
      <c r="AD189" s="214"/>
      <c r="AE189" s="214"/>
      <c r="AF189" s="214"/>
      <c r="AG189" s="214" t="s">
        <v>149</v>
      </c>
      <c r="AH189" s="214">
        <v>5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ht="22.5" outlineLevel="1">
      <c r="A190" s="257">
        <v>70</v>
      </c>
      <c r="B190" s="258" t="s">
        <v>382</v>
      </c>
      <c r="C190" s="269" t="s">
        <v>383</v>
      </c>
      <c r="D190" s="259" t="s">
        <v>285</v>
      </c>
      <c r="E190" s="260">
        <v>7.0257899999999998</v>
      </c>
      <c r="F190" s="261"/>
      <c r="G190" s="262">
        <f>ROUND(E190*F190,2)</f>
        <v>0</v>
      </c>
      <c r="H190" s="235"/>
      <c r="I190" s="234">
        <f>ROUND(E190*H190,2)</f>
        <v>0</v>
      </c>
      <c r="J190" s="235"/>
      <c r="K190" s="234">
        <f>ROUND(E190*J190,2)</f>
        <v>0</v>
      </c>
      <c r="L190" s="234">
        <v>21</v>
      </c>
      <c r="M190" s="234">
        <f>G190*(1+L190/100)</f>
        <v>0</v>
      </c>
      <c r="N190" s="233">
        <v>0</v>
      </c>
      <c r="O190" s="233">
        <f>ROUND(E190*N190,2)</f>
        <v>0</v>
      </c>
      <c r="P190" s="233">
        <v>0</v>
      </c>
      <c r="Q190" s="233">
        <f>ROUND(E190*P190,2)</f>
        <v>0</v>
      </c>
      <c r="R190" s="234"/>
      <c r="S190" s="234" t="s">
        <v>144</v>
      </c>
      <c r="T190" s="234" t="s">
        <v>144</v>
      </c>
      <c r="U190" s="234">
        <v>1.7509999999999999</v>
      </c>
      <c r="V190" s="234">
        <f>ROUND(E190*U190,2)</f>
        <v>12.3</v>
      </c>
      <c r="W190" s="234"/>
      <c r="X190" s="234" t="s">
        <v>286</v>
      </c>
      <c r="Y190" s="234" t="s">
        <v>146</v>
      </c>
      <c r="Z190" s="214"/>
      <c r="AA190" s="214"/>
      <c r="AB190" s="214"/>
      <c r="AC190" s="214"/>
      <c r="AD190" s="214"/>
      <c r="AE190" s="214"/>
      <c r="AF190" s="214"/>
      <c r="AG190" s="214" t="s">
        <v>287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>
      <c r="A191" s="243" t="s">
        <v>139</v>
      </c>
      <c r="B191" s="244" t="s">
        <v>96</v>
      </c>
      <c r="C191" s="265" t="s">
        <v>97</v>
      </c>
      <c r="D191" s="245"/>
      <c r="E191" s="246"/>
      <c r="F191" s="247"/>
      <c r="G191" s="248">
        <f>SUMIF(AG192:AG286,"&lt;&gt;NOR",G192:G286)</f>
        <v>0</v>
      </c>
      <c r="H191" s="242"/>
      <c r="I191" s="242">
        <f>SUM(I192:I286)</f>
        <v>0</v>
      </c>
      <c r="J191" s="242"/>
      <c r="K191" s="242">
        <f>SUM(K192:K286)</f>
        <v>0</v>
      </c>
      <c r="L191" s="242"/>
      <c r="M191" s="242">
        <f>SUM(M192:M286)</f>
        <v>0</v>
      </c>
      <c r="N191" s="241"/>
      <c r="O191" s="241">
        <f>SUM(O192:O286)</f>
        <v>1.6900000000000002</v>
      </c>
      <c r="P191" s="241"/>
      <c r="Q191" s="241">
        <f>SUM(Q192:Q286)</f>
        <v>0.24000000000000002</v>
      </c>
      <c r="R191" s="242"/>
      <c r="S191" s="242"/>
      <c r="T191" s="242"/>
      <c r="U191" s="242"/>
      <c r="V191" s="242">
        <f>SUM(V192:V286)</f>
        <v>314.50999999999993</v>
      </c>
      <c r="W191" s="242"/>
      <c r="X191" s="242"/>
      <c r="Y191" s="242"/>
      <c r="AG191" t="s">
        <v>140</v>
      </c>
    </row>
    <row r="192" spans="1:60" outlineLevel="1">
      <c r="A192" s="250">
        <v>71</v>
      </c>
      <c r="B192" s="251" t="s">
        <v>384</v>
      </c>
      <c r="C192" s="266" t="s">
        <v>385</v>
      </c>
      <c r="D192" s="252" t="s">
        <v>201</v>
      </c>
      <c r="E192" s="253">
        <v>3.5</v>
      </c>
      <c r="F192" s="254"/>
      <c r="G192" s="255">
        <f>ROUND(E192*F192,2)</f>
        <v>0</v>
      </c>
      <c r="H192" s="235"/>
      <c r="I192" s="234">
        <f>ROUND(E192*H192,2)</f>
        <v>0</v>
      </c>
      <c r="J192" s="235"/>
      <c r="K192" s="234">
        <f>ROUND(E192*J192,2)</f>
        <v>0</v>
      </c>
      <c r="L192" s="234">
        <v>21</v>
      </c>
      <c r="M192" s="234">
        <f>G192*(1+L192/100)</f>
        <v>0</v>
      </c>
      <c r="N192" s="233">
        <v>3.1099999999999999E-3</v>
      </c>
      <c r="O192" s="233">
        <f>ROUND(E192*N192,2)</f>
        <v>0.01</v>
      </c>
      <c r="P192" s="233">
        <v>0</v>
      </c>
      <c r="Q192" s="233">
        <f>ROUND(E192*P192,2)</f>
        <v>0</v>
      </c>
      <c r="R192" s="234"/>
      <c r="S192" s="234" t="s">
        <v>144</v>
      </c>
      <c r="T192" s="234" t="s">
        <v>144</v>
      </c>
      <c r="U192" s="234">
        <v>0.59</v>
      </c>
      <c r="V192" s="234">
        <f>ROUND(E192*U192,2)</f>
        <v>2.0699999999999998</v>
      </c>
      <c r="W192" s="234"/>
      <c r="X192" s="234" t="s">
        <v>145</v>
      </c>
      <c r="Y192" s="234" t="s">
        <v>146</v>
      </c>
      <c r="Z192" s="214"/>
      <c r="AA192" s="214"/>
      <c r="AB192" s="214"/>
      <c r="AC192" s="214"/>
      <c r="AD192" s="214"/>
      <c r="AE192" s="214"/>
      <c r="AF192" s="214"/>
      <c r="AG192" s="214" t="s">
        <v>147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2">
      <c r="A193" s="231"/>
      <c r="B193" s="232"/>
      <c r="C193" s="268" t="s">
        <v>386</v>
      </c>
      <c r="D193" s="256"/>
      <c r="E193" s="256"/>
      <c r="F193" s="256"/>
      <c r="G193" s="256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34"/>
      <c r="Z193" s="214"/>
      <c r="AA193" s="214"/>
      <c r="AB193" s="214"/>
      <c r="AC193" s="214"/>
      <c r="AD193" s="214"/>
      <c r="AE193" s="214"/>
      <c r="AF193" s="214"/>
      <c r="AG193" s="214" t="s">
        <v>154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3">
      <c r="A194" s="231"/>
      <c r="B194" s="232"/>
      <c r="C194" s="271" t="s">
        <v>224</v>
      </c>
      <c r="D194" s="238"/>
      <c r="E194" s="239"/>
      <c r="F194" s="240"/>
      <c r="G194" s="240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34"/>
      <c r="Z194" s="214"/>
      <c r="AA194" s="214"/>
      <c r="AB194" s="214"/>
      <c r="AC194" s="214"/>
      <c r="AD194" s="214"/>
      <c r="AE194" s="214"/>
      <c r="AF194" s="214"/>
      <c r="AG194" s="214" t="s">
        <v>154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>
      <c r="A195" s="231"/>
      <c r="B195" s="232"/>
      <c r="C195" s="270" t="s">
        <v>387</v>
      </c>
      <c r="D195" s="263"/>
      <c r="E195" s="263"/>
      <c r="F195" s="263"/>
      <c r="G195" s="263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34"/>
      <c r="Z195" s="214"/>
      <c r="AA195" s="214"/>
      <c r="AB195" s="214"/>
      <c r="AC195" s="214"/>
      <c r="AD195" s="214"/>
      <c r="AE195" s="214"/>
      <c r="AF195" s="214"/>
      <c r="AG195" s="214" t="s">
        <v>154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3">
      <c r="A196" s="231"/>
      <c r="B196" s="232"/>
      <c r="C196" s="270" t="s">
        <v>388</v>
      </c>
      <c r="D196" s="263"/>
      <c r="E196" s="263"/>
      <c r="F196" s="263"/>
      <c r="G196" s="263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34"/>
      <c r="Z196" s="214"/>
      <c r="AA196" s="214"/>
      <c r="AB196" s="214"/>
      <c r="AC196" s="214"/>
      <c r="AD196" s="214"/>
      <c r="AE196" s="214"/>
      <c r="AF196" s="214"/>
      <c r="AG196" s="214" t="s">
        <v>154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>
      <c r="A197" s="250">
        <v>72</v>
      </c>
      <c r="B197" s="251" t="s">
        <v>389</v>
      </c>
      <c r="C197" s="266" t="s">
        <v>390</v>
      </c>
      <c r="D197" s="252" t="s">
        <v>201</v>
      </c>
      <c r="E197" s="253">
        <v>100</v>
      </c>
      <c r="F197" s="254"/>
      <c r="G197" s="255">
        <f>ROUND(E197*F197,2)</f>
        <v>0</v>
      </c>
      <c r="H197" s="235"/>
      <c r="I197" s="234">
        <f>ROUND(E197*H197,2)</f>
        <v>0</v>
      </c>
      <c r="J197" s="235"/>
      <c r="K197" s="234">
        <f>ROUND(E197*J197,2)</f>
        <v>0</v>
      </c>
      <c r="L197" s="234">
        <v>21</v>
      </c>
      <c r="M197" s="234">
        <f>G197*(1+L197/100)</f>
        <v>0</v>
      </c>
      <c r="N197" s="233">
        <v>0</v>
      </c>
      <c r="O197" s="233">
        <f>ROUND(E197*N197,2)</f>
        <v>0</v>
      </c>
      <c r="P197" s="233">
        <v>2.3E-3</v>
      </c>
      <c r="Q197" s="233">
        <f>ROUND(E197*P197,2)</f>
        <v>0.23</v>
      </c>
      <c r="R197" s="234"/>
      <c r="S197" s="234" t="s">
        <v>144</v>
      </c>
      <c r="T197" s="234" t="s">
        <v>144</v>
      </c>
      <c r="U197" s="234">
        <v>0.1</v>
      </c>
      <c r="V197" s="234">
        <f>ROUND(E197*U197,2)</f>
        <v>10</v>
      </c>
      <c r="W197" s="234"/>
      <c r="X197" s="234" t="s">
        <v>145</v>
      </c>
      <c r="Y197" s="234" t="s">
        <v>146</v>
      </c>
      <c r="Z197" s="214"/>
      <c r="AA197" s="214"/>
      <c r="AB197" s="214"/>
      <c r="AC197" s="214"/>
      <c r="AD197" s="214"/>
      <c r="AE197" s="214"/>
      <c r="AF197" s="214"/>
      <c r="AG197" s="214" t="s">
        <v>147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2">
      <c r="A198" s="231"/>
      <c r="B198" s="232"/>
      <c r="C198" s="268" t="s">
        <v>391</v>
      </c>
      <c r="D198" s="256"/>
      <c r="E198" s="256"/>
      <c r="F198" s="256"/>
      <c r="G198" s="256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34"/>
      <c r="Z198" s="214"/>
      <c r="AA198" s="214"/>
      <c r="AB198" s="214"/>
      <c r="AC198" s="214"/>
      <c r="AD198" s="214"/>
      <c r="AE198" s="214"/>
      <c r="AF198" s="214"/>
      <c r="AG198" s="214" t="s">
        <v>154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3">
      <c r="A199" s="231"/>
      <c r="B199" s="232"/>
      <c r="C199" s="270" t="s">
        <v>392</v>
      </c>
      <c r="D199" s="263"/>
      <c r="E199" s="263"/>
      <c r="F199" s="263"/>
      <c r="G199" s="263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34"/>
      <c r="Z199" s="214"/>
      <c r="AA199" s="214"/>
      <c r="AB199" s="214"/>
      <c r="AC199" s="214"/>
      <c r="AD199" s="214"/>
      <c r="AE199" s="214"/>
      <c r="AF199" s="214"/>
      <c r="AG199" s="214" t="s">
        <v>154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2">
      <c r="A200" s="231"/>
      <c r="B200" s="232"/>
      <c r="C200" s="267" t="s">
        <v>393</v>
      </c>
      <c r="D200" s="236"/>
      <c r="E200" s="237">
        <v>42.2</v>
      </c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34"/>
      <c r="Z200" s="214"/>
      <c r="AA200" s="214"/>
      <c r="AB200" s="214"/>
      <c r="AC200" s="214"/>
      <c r="AD200" s="214"/>
      <c r="AE200" s="214"/>
      <c r="AF200" s="214"/>
      <c r="AG200" s="214" t="s">
        <v>149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3">
      <c r="A201" s="231"/>
      <c r="B201" s="232"/>
      <c r="C201" s="267" t="s">
        <v>394</v>
      </c>
      <c r="D201" s="236"/>
      <c r="E201" s="237">
        <v>57.8</v>
      </c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34"/>
      <c r="Z201" s="214"/>
      <c r="AA201" s="214"/>
      <c r="AB201" s="214"/>
      <c r="AC201" s="214"/>
      <c r="AD201" s="214"/>
      <c r="AE201" s="214"/>
      <c r="AF201" s="214"/>
      <c r="AG201" s="214" t="s">
        <v>149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>
      <c r="A202" s="250">
        <v>73</v>
      </c>
      <c r="B202" s="251" t="s">
        <v>395</v>
      </c>
      <c r="C202" s="266" t="s">
        <v>396</v>
      </c>
      <c r="D202" s="252" t="s">
        <v>201</v>
      </c>
      <c r="E202" s="253">
        <v>4.7</v>
      </c>
      <c r="F202" s="254"/>
      <c r="G202" s="255">
        <f>ROUND(E202*F202,2)</f>
        <v>0</v>
      </c>
      <c r="H202" s="235"/>
      <c r="I202" s="234">
        <f>ROUND(E202*H202,2)</f>
        <v>0</v>
      </c>
      <c r="J202" s="235"/>
      <c r="K202" s="234">
        <f>ROUND(E202*J202,2)</f>
        <v>0</v>
      </c>
      <c r="L202" s="234">
        <v>21</v>
      </c>
      <c r="M202" s="234">
        <f>G202*(1+L202/100)</f>
        <v>0</v>
      </c>
      <c r="N202" s="233">
        <v>0</v>
      </c>
      <c r="O202" s="233">
        <f>ROUND(E202*N202,2)</f>
        <v>0</v>
      </c>
      <c r="P202" s="233">
        <v>2.8500000000000001E-3</v>
      </c>
      <c r="Q202" s="233">
        <f>ROUND(E202*P202,2)</f>
        <v>0.01</v>
      </c>
      <c r="R202" s="234"/>
      <c r="S202" s="234" t="s">
        <v>144</v>
      </c>
      <c r="T202" s="234" t="s">
        <v>144</v>
      </c>
      <c r="U202" s="234">
        <v>7.0000000000000007E-2</v>
      </c>
      <c r="V202" s="234">
        <f>ROUND(E202*U202,2)</f>
        <v>0.33</v>
      </c>
      <c r="W202" s="234"/>
      <c r="X202" s="234" t="s">
        <v>145</v>
      </c>
      <c r="Y202" s="234" t="s">
        <v>146</v>
      </c>
      <c r="Z202" s="214"/>
      <c r="AA202" s="214"/>
      <c r="AB202" s="214"/>
      <c r="AC202" s="214"/>
      <c r="AD202" s="214"/>
      <c r="AE202" s="214"/>
      <c r="AF202" s="214"/>
      <c r="AG202" s="214" t="s">
        <v>147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2">
      <c r="A203" s="231"/>
      <c r="B203" s="232"/>
      <c r="C203" s="267" t="s">
        <v>397</v>
      </c>
      <c r="D203" s="236"/>
      <c r="E203" s="237">
        <v>4.7</v>
      </c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34"/>
      <c r="Z203" s="214"/>
      <c r="AA203" s="214"/>
      <c r="AB203" s="214"/>
      <c r="AC203" s="214"/>
      <c r="AD203" s="214"/>
      <c r="AE203" s="214"/>
      <c r="AF203" s="214"/>
      <c r="AG203" s="214" t="s">
        <v>149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>
      <c r="A204" s="250">
        <v>74</v>
      </c>
      <c r="B204" s="251" t="s">
        <v>398</v>
      </c>
      <c r="C204" s="266" t="s">
        <v>399</v>
      </c>
      <c r="D204" s="252" t="s">
        <v>201</v>
      </c>
      <c r="E204" s="253">
        <v>15.8</v>
      </c>
      <c r="F204" s="254"/>
      <c r="G204" s="255">
        <f>ROUND(E204*F204,2)</f>
        <v>0</v>
      </c>
      <c r="H204" s="235"/>
      <c r="I204" s="234">
        <f>ROUND(E204*H204,2)</f>
        <v>0</v>
      </c>
      <c r="J204" s="235"/>
      <c r="K204" s="234">
        <f>ROUND(E204*J204,2)</f>
        <v>0</v>
      </c>
      <c r="L204" s="234">
        <v>21</v>
      </c>
      <c r="M204" s="234">
        <f>G204*(1+L204/100)</f>
        <v>0</v>
      </c>
      <c r="N204" s="233">
        <v>3.3800000000000002E-3</v>
      </c>
      <c r="O204" s="233">
        <f>ROUND(E204*N204,2)</f>
        <v>0.05</v>
      </c>
      <c r="P204" s="233">
        <v>0</v>
      </c>
      <c r="Q204" s="233">
        <f>ROUND(E204*P204,2)</f>
        <v>0</v>
      </c>
      <c r="R204" s="234"/>
      <c r="S204" s="234" t="s">
        <v>167</v>
      </c>
      <c r="T204" s="234" t="s">
        <v>144</v>
      </c>
      <c r="U204" s="234">
        <v>0.88</v>
      </c>
      <c r="V204" s="234">
        <f>ROUND(E204*U204,2)</f>
        <v>13.9</v>
      </c>
      <c r="W204" s="234"/>
      <c r="X204" s="234" t="s">
        <v>145</v>
      </c>
      <c r="Y204" s="234" t="s">
        <v>146</v>
      </c>
      <c r="Z204" s="214"/>
      <c r="AA204" s="214"/>
      <c r="AB204" s="214"/>
      <c r="AC204" s="214"/>
      <c r="AD204" s="214"/>
      <c r="AE204" s="214"/>
      <c r="AF204" s="214"/>
      <c r="AG204" s="214" t="s">
        <v>147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2">
      <c r="A205" s="231"/>
      <c r="B205" s="232"/>
      <c r="C205" s="268" t="s">
        <v>386</v>
      </c>
      <c r="D205" s="256"/>
      <c r="E205" s="256"/>
      <c r="F205" s="256"/>
      <c r="G205" s="256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34"/>
      <c r="Z205" s="214"/>
      <c r="AA205" s="214"/>
      <c r="AB205" s="214"/>
      <c r="AC205" s="214"/>
      <c r="AD205" s="214"/>
      <c r="AE205" s="214"/>
      <c r="AF205" s="214"/>
      <c r="AG205" s="214" t="s">
        <v>154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3">
      <c r="A206" s="231"/>
      <c r="B206" s="232"/>
      <c r="C206" s="271" t="s">
        <v>224</v>
      </c>
      <c r="D206" s="238"/>
      <c r="E206" s="239"/>
      <c r="F206" s="240"/>
      <c r="G206" s="240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34"/>
      <c r="Z206" s="214"/>
      <c r="AA206" s="214"/>
      <c r="AB206" s="214"/>
      <c r="AC206" s="214"/>
      <c r="AD206" s="214"/>
      <c r="AE206" s="214"/>
      <c r="AF206" s="214"/>
      <c r="AG206" s="214" t="s">
        <v>154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3">
      <c r="A207" s="231"/>
      <c r="B207" s="232"/>
      <c r="C207" s="270" t="s">
        <v>400</v>
      </c>
      <c r="D207" s="263"/>
      <c r="E207" s="263"/>
      <c r="F207" s="263"/>
      <c r="G207" s="263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34"/>
      <c r="Z207" s="214"/>
      <c r="AA207" s="214"/>
      <c r="AB207" s="214"/>
      <c r="AC207" s="214"/>
      <c r="AD207" s="214"/>
      <c r="AE207" s="214"/>
      <c r="AF207" s="214"/>
      <c r="AG207" s="214" t="s">
        <v>154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>
      <c r="A208" s="231"/>
      <c r="B208" s="232"/>
      <c r="C208" s="270" t="s">
        <v>401</v>
      </c>
      <c r="D208" s="263"/>
      <c r="E208" s="263"/>
      <c r="F208" s="263"/>
      <c r="G208" s="263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34"/>
      <c r="Z208" s="214"/>
      <c r="AA208" s="214"/>
      <c r="AB208" s="214"/>
      <c r="AC208" s="214"/>
      <c r="AD208" s="214"/>
      <c r="AE208" s="214"/>
      <c r="AF208" s="214"/>
      <c r="AG208" s="214" t="s">
        <v>154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3">
      <c r="A209" s="231"/>
      <c r="B209" s="232"/>
      <c r="C209" s="270" t="s">
        <v>554</v>
      </c>
      <c r="D209" s="263"/>
      <c r="E209" s="263"/>
      <c r="F209" s="263"/>
      <c r="G209" s="263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34"/>
      <c r="Z209" s="214"/>
      <c r="AA209" s="214"/>
      <c r="AB209" s="214"/>
      <c r="AC209" s="214"/>
      <c r="AD209" s="214"/>
      <c r="AE209" s="214"/>
      <c r="AF209" s="214"/>
      <c r="AG209" s="214" t="s">
        <v>154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3">
      <c r="A210" s="231"/>
      <c r="B210" s="232"/>
      <c r="C210" s="270" t="s">
        <v>402</v>
      </c>
      <c r="D210" s="263"/>
      <c r="E210" s="263"/>
      <c r="F210" s="263"/>
      <c r="G210" s="263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34"/>
      <c r="Z210" s="214"/>
      <c r="AA210" s="214"/>
      <c r="AB210" s="214"/>
      <c r="AC210" s="214"/>
      <c r="AD210" s="214"/>
      <c r="AE210" s="214"/>
      <c r="AF210" s="214"/>
      <c r="AG210" s="214" t="s">
        <v>154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>
      <c r="A211" s="231"/>
      <c r="B211" s="232"/>
      <c r="C211" s="271" t="s">
        <v>224</v>
      </c>
      <c r="D211" s="238"/>
      <c r="E211" s="239"/>
      <c r="F211" s="240"/>
      <c r="G211" s="240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34"/>
      <c r="Z211" s="214"/>
      <c r="AA211" s="214"/>
      <c r="AB211" s="214"/>
      <c r="AC211" s="214"/>
      <c r="AD211" s="214"/>
      <c r="AE211" s="214"/>
      <c r="AF211" s="214"/>
      <c r="AG211" s="214" t="s">
        <v>154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3">
      <c r="A212" s="231"/>
      <c r="B212" s="232"/>
      <c r="C212" s="271" t="s">
        <v>224</v>
      </c>
      <c r="D212" s="238"/>
      <c r="E212" s="239"/>
      <c r="F212" s="240"/>
      <c r="G212" s="240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34"/>
      <c r="Z212" s="214"/>
      <c r="AA212" s="214"/>
      <c r="AB212" s="214"/>
      <c r="AC212" s="214"/>
      <c r="AD212" s="214"/>
      <c r="AE212" s="214"/>
      <c r="AF212" s="214"/>
      <c r="AG212" s="214" t="s">
        <v>154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3">
      <c r="A213" s="231"/>
      <c r="B213" s="232"/>
      <c r="C213" s="270" t="s">
        <v>403</v>
      </c>
      <c r="D213" s="263"/>
      <c r="E213" s="263"/>
      <c r="F213" s="263"/>
      <c r="G213" s="263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34"/>
      <c r="Z213" s="214"/>
      <c r="AA213" s="214"/>
      <c r="AB213" s="214"/>
      <c r="AC213" s="214"/>
      <c r="AD213" s="214"/>
      <c r="AE213" s="214"/>
      <c r="AF213" s="214"/>
      <c r="AG213" s="214" t="s">
        <v>154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3">
      <c r="A214" s="231"/>
      <c r="B214" s="232"/>
      <c r="C214" s="270" t="s">
        <v>404</v>
      </c>
      <c r="D214" s="263"/>
      <c r="E214" s="263"/>
      <c r="F214" s="263"/>
      <c r="G214" s="263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34"/>
      <c r="Z214" s="214"/>
      <c r="AA214" s="214"/>
      <c r="AB214" s="214"/>
      <c r="AC214" s="214"/>
      <c r="AD214" s="214"/>
      <c r="AE214" s="214"/>
      <c r="AF214" s="214"/>
      <c r="AG214" s="214" t="s">
        <v>154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3">
      <c r="A215" s="231"/>
      <c r="B215" s="232"/>
      <c r="C215" s="270" t="s">
        <v>405</v>
      </c>
      <c r="D215" s="263"/>
      <c r="E215" s="263"/>
      <c r="F215" s="263"/>
      <c r="G215" s="263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34"/>
      <c r="Z215" s="214"/>
      <c r="AA215" s="214"/>
      <c r="AB215" s="214"/>
      <c r="AC215" s="214"/>
      <c r="AD215" s="214"/>
      <c r="AE215" s="214"/>
      <c r="AF215" s="214"/>
      <c r="AG215" s="214" t="s">
        <v>154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3">
      <c r="A216" s="231"/>
      <c r="B216" s="232"/>
      <c r="C216" s="270" t="s">
        <v>406</v>
      </c>
      <c r="D216" s="263"/>
      <c r="E216" s="263"/>
      <c r="F216" s="263"/>
      <c r="G216" s="263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34"/>
      <c r="Z216" s="214"/>
      <c r="AA216" s="214"/>
      <c r="AB216" s="214"/>
      <c r="AC216" s="214"/>
      <c r="AD216" s="214"/>
      <c r="AE216" s="214"/>
      <c r="AF216" s="214"/>
      <c r="AG216" s="214" t="s">
        <v>154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3">
      <c r="A217" s="231"/>
      <c r="B217" s="232"/>
      <c r="C217" s="270" t="s">
        <v>407</v>
      </c>
      <c r="D217" s="263"/>
      <c r="E217" s="263"/>
      <c r="F217" s="263"/>
      <c r="G217" s="263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34"/>
      <c r="Z217" s="214"/>
      <c r="AA217" s="214"/>
      <c r="AB217" s="214"/>
      <c r="AC217" s="214"/>
      <c r="AD217" s="214"/>
      <c r="AE217" s="214"/>
      <c r="AF217" s="214"/>
      <c r="AG217" s="214" t="s">
        <v>154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3">
      <c r="A218" s="231"/>
      <c r="B218" s="232"/>
      <c r="C218" s="270" t="s">
        <v>408</v>
      </c>
      <c r="D218" s="263"/>
      <c r="E218" s="263"/>
      <c r="F218" s="263"/>
      <c r="G218" s="263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34"/>
      <c r="Z218" s="214"/>
      <c r="AA218" s="214"/>
      <c r="AB218" s="214"/>
      <c r="AC218" s="214"/>
      <c r="AD218" s="214"/>
      <c r="AE218" s="214"/>
      <c r="AF218" s="214"/>
      <c r="AG218" s="214" t="s">
        <v>154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3">
      <c r="A219" s="231"/>
      <c r="B219" s="232"/>
      <c r="C219" s="270" t="s">
        <v>409</v>
      </c>
      <c r="D219" s="263"/>
      <c r="E219" s="263"/>
      <c r="F219" s="263"/>
      <c r="G219" s="263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34"/>
      <c r="Z219" s="214"/>
      <c r="AA219" s="214"/>
      <c r="AB219" s="214"/>
      <c r="AC219" s="214"/>
      <c r="AD219" s="214"/>
      <c r="AE219" s="214"/>
      <c r="AF219" s="214"/>
      <c r="AG219" s="214" t="s">
        <v>154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2">
      <c r="A220" s="231"/>
      <c r="B220" s="232"/>
      <c r="C220" s="267" t="s">
        <v>410</v>
      </c>
      <c r="D220" s="236"/>
      <c r="E220" s="237">
        <v>15.8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34"/>
      <c r="Z220" s="214"/>
      <c r="AA220" s="214"/>
      <c r="AB220" s="214"/>
      <c r="AC220" s="214"/>
      <c r="AD220" s="214"/>
      <c r="AE220" s="214"/>
      <c r="AF220" s="214"/>
      <c r="AG220" s="214" t="s">
        <v>149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>
      <c r="A221" s="250">
        <v>75</v>
      </c>
      <c r="B221" s="251" t="s">
        <v>411</v>
      </c>
      <c r="C221" s="266" t="s">
        <v>412</v>
      </c>
      <c r="D221" s="252" t="s">
        <v>201</v>
      </c>
      <c r="E221" s="253">
        <v>59.5</v>
      </c>
      <c r="F221" s="254"/>
      <c r="G221" s="255">
        <f>ROUND(E221*F221,2)</f>
        <v>0</v>
      </c>
      <c r="H221" s="235"/>
      <c r="I221" s="234">
        <f>ROUND(E221*H221,2)</f>
        <v>0</v>
      </c>
      <c r="J221" s="235"/>
      <c r="K221" s="234">
        <f>ROUND(E221*J221,2)</f>
        <v>0</v>
      </c>
      <c r="L221" s="234">
        <v>21</v>
      </c>
      <c r="M221" s="234">
        <f>G221*(1+L221/100)</f>
        <v>0</v>
      </c>
      <c r="N221" s="233">
        <v>2.98E-3</v>
      </c>
      <c r="O221" s="233">
        <f>ROUND(E221*N221,2)</f>
        <v>0.18</v>
      </c>
      <c r="P221" s="233">
        <v>0</v>
      </c>
      <c r="Q221" s="233">
        <f>ROUND(E221*P221,2)</f>
        <v>0</v>
      </c>
      <c r="R221" s="234"/>
      <c r="S221" s="234" t="s">
        <v>167</v>
      </c>
      <c r="T221" s="234" t="s">
        <v>144</v>
      </c>
      <c r="U221" s="234">
        <v>0.66</v>
      </c>
      <c r="V221" s="234">
        <f>ROUND(E221*U221,2)</f>
        <v>39.270000000000003</v>
      </c>
      <c r="W221" s="234"/>
      <c r="X221" s="234" t="s">
        <v>145</v>
      </c>
      <c r="Y221" s="234" t="s">
        <v>146</v>
      </c>
      <c r="Z221" s="214"/>
      <c r="AA221" s="214"/>
      <c r="AB221" s="214"/>
      <c r="AC221" s="214"/>
      <c r="AD221" s="214"/>
      <c r="AE221" s="214"/>
      <c r="AF221" s="214"/>
      <c r="AG221" s="214" t="s">
        <v>147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2">
      <c r="A222" s="231"/>
      <c r="B222" s="232"/>
      <c r="C222" s="268" t="s">
        <v>386</v>
      </c>
      <c r="D222" s="256"/>
      <c r="E222" s="256"/>
      <c r="F222" s="256"/>
      <c r="G222" s="256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34"/>
      <c r="Z222" s="214"/>
      <c r="AA222" s="214"/>
      <c r="AB222" s="214"/>
      <c r="AC222" s="214"/>
      <c r="AD222" s="214"/>
      <c r="AE222" s="214"/>
      <c r="AF222" s="214"/>
      <c r="AG222" s="214" t="s">
        <v>154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3">
      <c r="A223" s="231"/>
      <c r="B223" s="232"/>
      <c r="C223" s="271" t="s">
        <v>224</v>
      </c>
      <c r="D223" s="238"/>
      <c r="E223" s="239"/>
      <c r="F223" s="240"/>
      <c r="G223" s="240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34"/>
      <c r="Z223" s="214"/>
      <c r="AA223" s="214"/>
      <c r="AB223" s="214"/>
      <c r="AC223" s="214"/>
      <c r="AD223" s="214"/>
      <c r="AE223" s="214"/>
      <c r="AF223" s="214"/>
      <c r="AG223" s="214" t="s">
        <v>154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3">
      <c r="A224" s="231"/>
      <c r="B224" s="232"/>
      <c r="C224" s="270" t="s">
        <v>413</v>
      </c>
      <c r="D224" s="263"/>
      <c r="E224" s="263"/>
      <c r="F224" s="263"/>
      <c r="G224" s="263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34"/>
      <c r="Z224" s="214"/>
      <c r="AA224" s="214"/>
      <c r="AB224" s="214"/>
      <c r="AC224" s="214"/>
      <c r="AD224" s="214"/>
      <c r="AE224" s="214"/>
      <c r="AF224" s="214"/>
      <c r="AG224" s="214" t="s">
        <v>154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>
      <c r="A225" s="231"/>
      <c r="B225" s="232"/>
      <c r="C225" s="270" t="s">
        <v>414</v>
      </c>
      <c r="D225" s="263"/>
      <c r="E225" s="263"/>
      <c r="F225" s="263"/>
      <c r="G225" s="263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34"/>
      <c r="Z225" s="214"/>
      <c r="AA225" s="214"/>
      <c r="AB225" s="214"/>
      <c r="AC225" s="214"/>
      <c r="AD225" s="214"/>
      <c r="AE225" s="214"/>
      <c r="AF225" s="214"/>
      <c r="AG225" s="214" t="s">
        <v>154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>
      <c r="A226" s="250">
        <v>76</v>
      </c>
      <c r="B226" s="251" t="s">
        <v>415</v>
      </c>
      <c r="C226" s="266" t="s">
        <v>412</v>
      </c>
      <c r="D226" s="252" t="s">
        <v>201</v>
      </c>
      <c r="E226" s="253">
        <v>5.5</v>
      </c>
      <c r="F226" s="254"/>
      <c r="G226" s="255">
        <f>ROUND(E226*F226,2)</f>
        <v>0</v>
      </c>
      <c r="H226" s="235"/>
      <c r="I226" s="234">
        <f>ROUND(E226*H226,2)</f>
        <v>0</v>
      </c>
      <c r="J226" s="235"/>
      <c r="K226" s="234">
        <f>ROUND(E226*J226,2)</f>
        <v>0</v>
      </c>
      <c r="L226" s="234">
        <v>21</v>
      </c>
      <c r="M226" s="234">
        <f>G226*(1+L226/100)</f>
        <v>0</v>
      </c>
      <c r="N226" s="233">
        <v>2.98E-3</v>
      </c>
      <c r="O226" s="233">
        <f>ROUND(E226*N226,2)</f>
        <v>0.02</v>
      </c>
      <c r="P226" s="233">
        <v>0</v>
      </c>
      <c r="Q226" s="233">
        <f>ROUND(E226*P226,2)</f>
        <v>0</v>
      </c>
      <c r="R226" s="234"/>
      <c r="S226" s="234" t="s">
        <v>167</v>
      </c>
      <c r="T226" s="234" t="s">
        <v>144</v>
      </c>
      <c r="U226" s="234">
        <v>0.66</v>
      </c>
      <c r="V226" s="234">
        <f>ROUND(E226*U226,2)</f>
        <v>3.63</v>
      </c>
      <c r="W226" s="234"/>
      <c r="X226" s="234" t="s">
        <v>145</v>
      </c>
      <c r="Y226" s="234" t="s">
        <v>146</v>
      </c>
      <c r="Z226" s="214"/>
      <c r="AA226" s="214"/>
      <c r="AB226" s="214"/>
      <c r="AC226" s="214"/>
      <c r="AD226" s="214"/>
      <c r="AE226" s="214"/>
      <c r="AF226" s="214"/>
      <c r="AG226" s="214" t="s">
        <v>147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2">
      <c r="A227" s="231"/>
      <c r="B227" s="232"/>
      <c r="C227" s="268" t="s">
        <v>386</v>
      </c>
      <c r="D227" s="256"/>
      <c r="E227" s="256"/>
      <c r="F227" s="256"/>
      <c r="G227" s="256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34"/>
      <c r="Z227" s="214"/>
      <c r="AA227" s="214"/>
      <c r="AB227" s="214"/>
      <c r="AC227" s="214"/>
      <c r="AD227" s="214"/>
      <c r="AE227" s="214"/>
      <c r="AF227" s="214"/>
      <c r="AG227" s="214" t="s">
        <v>154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3">
      <c r="A228" s="231"/>
      <c r="B228" s="232"/>
      <c r="C228" s="271" t="s">
        <v>224</v>
      </c>
      <c r="D228" s="238"/>
      <c r="E228" s="239"/>
      <c r="F228" s="240"/>
      <c r="G228" s="240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34"/>
      <c r="Z228" s="214"/>
      <c r="AA228" s="214"/>
      <c r="AB228" s="214"/>
      <c r="AC228" s="214"/>
      <c r="AD228" s="214"/>
      <c r="AE228" s="214"/>
      <c r="AF228" s="214"/>
      <c r="AG228" s="214" t="s">
        <v>154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3">
      <c r="A229" s="231"/>
      <c r="B229" s="232"/>
      <c r="C229" s="270" t="s">
        <v>416</v>
      </c>
      <c r="D229" s="263"/>
      <c r="E229" s="263"/>
      <c r="F229" s="263"/>
      <c r="G229" s="263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34"/>
      <c r="Z229" s="214"/>
      <c r="AA229" s="214"/>
      <c r="AB229" s="214"/>
      <c r="AC229" s="214"/>
      <c r="AD229" s="214"/>
      <c r="AE229" s="214"/>
      <c r="AF229" s="214"/>
      <c r="AG229" s="214" t="s">
        <v>154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3">
      <c r="A230" s="231"/>
      <c r="B230" s="232"/>
      <c r="C230" s="270" t="s">
        <v>414</v>
      </c>
      <c r="D230" s="263"/>
      <c r="E230" s="263"/>
      <c r="F230" s="263"/>
      <c r="G230" s="263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34"/>
      <c r="Z230" s="214"/>
      <c r="AA230" s="214"/>
      <c r="AB230" s="214"/>
      <c r="AC230" s="214"/>
      <c r="AD230" s="214"/>
      <c r="AE230" s="214"/>
      <c r="AF230" s="214"/>
      <c r="AG230" s="214" t="s">
        <v>154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2">
      <c r="A231" s="231"/>
      <c r="B231" s="232"/>
      <c r="C231" s="267" t="s">
        <v>417</v>
      </c>
      <c r="D231" s="236"/>
      <c r="E231" s="237">
        <v>5.5</v>
      </c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34"/>
      <c r="Z231" s="214"/>
      <c r="AA231" s="214"/>
      <c r="AB231" s="214"/>
      <c r="AC231" s="214"/>
      <c r="AD231" s="214"/>
      <c r="AE231" s="214"/>
      <c r="AF231" s="214"/>
      <c r="AG231" s="214" t="s">
        <v>149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>
      <c r="A232" s="250">
        <v>77</v>
      </c>
      <c r="B232" s="251" t="s">
        <v>418</v>
      </c>
      <c r="C232" s="266" t="s">
        <v>412</v>
      </c>
      <c r="D232" s="252" t="s">
        <v>201</v>
      </c>
      <c r="E232" s="253">
        <v>14.1</v>
      </c>
      <c r="F232" s="254"/>
      <c r="G232" s="255">
        <f>ROUND(E232*F232,2)</f>
        <v>0</v>
      </c>
      <c r="H232" s="235"/>
      <c r="I232" s="234">
        <f>ROUND(E232*H232,2)</f>
        <v>0</v>
      </c>
      <c r="J232" s="235"/>
      <c r="K232" s="234">
        <f>ROUND(E232*J232,2)</f>
        <v>0</v>
      </c>
      <c r="L232" s="234">
        <v>21</v>
      </c>
      <c r="M232" s="234">
        <f>G232*(1+L232/100)</f>
        <v>0</v>
      </c>
      <c r="N232" s="233">
        <v>2.98E-3</v>
      </c>
      <c r="O232" s="233">
        <f>ROUND(E232*N232,2)</f>
        <v>0.04</v>
      </c>
      <c r="P232" s="233">
        <v>0</v>
      </c>
      <c r="Q232" s="233">
        <f>ROUND(E232*P232,2)</f>
        <v>0</v>
      </c>
      <c r="R232" s="234"/>
      <c r="S232" s="234" t="s">
        <v>167</v>
      </c>
      <c r="T232" s="234" t="s">
        <v>144</v>
      </c>
      <c r="U232" s="234">
        <v>0.66</v>
      </c>
      <c r="V232" s="234">
        <f>ROUND(E232*U232,2)</f>
        <v>9.31</v>
      </c>
      <c r="W232" s="234"/>
      <c r="X232" s="234" t="s">
        <v>145</v>
      </c>
      <c r="Y232" s="234" t="s">
        <v>146</v>
      </c>
      <c r="Z232" s="214"/>
      <c r="AA232" s="214"/>
      <c r="AB232" s="214"/>
      <c r="AC232" s="214"/>
      <c r="AD232" s="214"/>
      <c r="AE232" s="214"/>
      <c r="AF232" s="214"/>
      <c r="AG232" s="214" t="s">
        <v>147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2">
      <c r="A233" s="231"/>
      <c r="B233" s="232"/>
      <c r="C233" s="268" t="s">
        <v>386</v>
      </c>
      <c r="D233" s="256"/>
      <c r="E233" s="256"/>
      <c r="F233" s="256"/>
      <c r="G233" s="256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34"/>
      <c r="Z233" s="214"/>
      <c r="AA233" s="214"/>
      <c r="AB233" s="214"/>
      <c r="AC233" s="214"/>
      <c r="AD233" s="214"/>
      <c r="AE233" s="214"/>
      <c r="AF233" s="214"/>
      <c r="AG233" s="214" t="s">
        <v>154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3">
      <c r="A234" s="231"/>
      <c r="B234" s="232"/>
      <c r="C234" s="271" t="s">
        <v>224</v>
      </c>
      <c r="D234" s="238"/>
      <c r="E234" s="239"/>
      <c r="F234" s="240"/>
      <c r="G234" s="240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34"/>
      <c r="Z234" s="214"/>
      <c r="AA234" s="214"/>
      <c r="AB234" s="214"/>
      <c r="AC234" s="214"/>
      <c r="AD234" s="214"/>
      <c r="AE234" s="214"/>
      <c r="AF234" s="214"/>
      <c r="AG234" s="214" t="s">
        <v>154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3">
      <c r="A235" s="231"/>
      <c r="B235" s="232"/>
      <c r="C235" s="270" t="s">
        <v>419</v>
      </c>
      <c r="D235" s="263"/>
      <c r="E235" s="263"/>
      <c r="F235" s="263"/>
      <c r="G235" s="263"/>
      <c r="H235" s="234"/>
      <c r="I235" s="234"/>
      <c r="J235" s="234"/>
      <c r="K235" s="234"/>
      <c r="L235" s="234"/>
      <c r="M235" s="234"/>
      <c r="N235" s="233"/>
      <c r="O235" s="233"/>
      <c r="P235" s="233"/>
      <c r="Q235" s="233"/>
      <c r="R235" s="234"/>
      <c r="S235" s="234"/>
      <c r="T235" s="234"/>
      <c r="U235" s="234"/>
      <c r="V235" s="234"/>
      <c r="W235" s="234"/>
      <c r="X235" s="234"/>
      <c r="Y235" s="234"/>
      <c r="Z235" s="214"/>
      <c r="AA235" s="214"/>
      <c r="AB235" s="214"/>
      <c r="AC235" s="214"/>
      <c r="AD235" s="214"/>
      <c r="AE235" s="214"/>
      <c r="AF235" s="214"/>
      <c r="AG235" s="214" t="s">
        <v>154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3">
      <c r="A236" s="231"/>
      <c r="B236" s="232"/>
      <c r="C236" s="270" t="s">
        <v>420</v>
      </c>
      <c r="D236" s="263"/>
      <c r="E236" s="263"/>
      <c r="F236" s="263"/>
      <c r="G236" s="263"/>
      <c r="H236" s="234"/>
      <c r="I236" s="234"/>
      <c r="J236" s="234"/>
      <c r="K236" s="234"/>
      <c r="L236" s="234"/>
      <c r="M236" s="234"/>
      <c r="N236" s="233"/>
      <c r="O236" s="233"/>
      <c r="P236" s="233"/>
      <c r="Q236" s="233"/>
      <c r="R236" s="234"/>
      <c r="S236" s="234"/>
      <c r="T236" s="234"/>
      <c r="U236" s="234"/>
      <c r="V236" s="234"/>
      <c r="W236" s="234"/>
      <c r="X236" s="234"/>
      <c r="Y236" s="234"/>
      <c r="Z236" s="214"/>
      <c r="AA236" s="214"/>
      <c r="AB236" s="214"/>
      <c r="AC236" s="214"/>
      <c r="AD236" s="214"/>
      <c r="AE236" s="214"/>
      <c r="AF236" s="214"/>
      <c r="AG236" s="214" t="s">
        <v>154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2">
      <c r="A237" s="231"/>
      <c r="B237" s="232"/>
      <c r="C237" s="267" t="s">
        <v>421</v>
      </c>
      <c r="D237" s="236"/>
      <c r="E237" s="237">
        <v>14.1</v>
      </c>
      <c r="F237" s="234"/>
      <c r="G237" s="23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34"/>
      <c r="Z237" s="214"/>
      <c r="AA237" s="214"/>
      <c r="AB237" s="214"/>
      <c r="AC237" s="214"/>
      <c r="AD237" s="214"/>
      <c r="AE237" s="214"/>
      <c r="AF237" s="214"/>
      <c r="AG237" s="214" t="s">
        <v>149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>
      <c r="A238" s="250">
        <v>78</v>
      </c>
      <c r="B238" s="251" t="s">
        <v>422</v>
      </c>
      <c r="C238" s="266" t="s">
        <v>423</v>
      </c>
      <c r="D238" s="252" t="s">
        <v>201</v>
      </c>
      <c r="E238" s="253">
        <v>4.5</v>
      </c>
      <c r="F238" s="254"/>
      <c r="G238" s="255">
        <f>ROUND(E238*F238,2)</f>
        <v>0</v>
      </c>
      <c r="H238" s="235"/>
      <c r="I238" s="234">
        <f>ROUND(E238*H238,2)</f>
        <v>0</v>
      </c>
      <c r="J238" s="235"/>
      <c r="K238" s="234">
        <f>ROUND(E238*J238,2)</f>
        <v>0</v>
      </c>
      <c r="L238" s="234">
        <v>21</v>
      </c>
      <c r="M238" s="234">
        <f>G238*(1+L238/100)</f>
        <v>0</v>
      </c>
      <c r="N238" s="233">
        <v>4.3499999999999997E-3</v>
      </c>
      <c r="O238" s="233">
        <f>ROUND(E238*N238,2)</f>
        <v>0.02</v>
      </c>
      <c r="P238" s="233">
        <v>0</v>
      </c>
      <c r="Q238" s="233">
        <f>ROUND(E238*P238,2)</f>
        <v>0</v>
      </c>
      <c r="R238" s="234"/>
      <c r="S238" s="234" t="s">
        <v>167</v>
      </c>
      <c r="T238" s="234" t="s">
        <v>144</v>
      </c>
      <c r="U238" s="234">
        <v>0.85</v>
      </c>
      <c r="V238" s="234">
        <f>ROUND(E238*U238,2)</f>
        <v>3.83</v>
      </c>
      <c r="W238" s="234"/>
      <c r="X238" s="234" t="s">
        <v>145</v>
      </c>
      <c r="Y238" s="234" t="s">
        <v>146</v>
      </c>
      <c r="Z238" s="214"/>
      <c r="AA238" s="214"/>
      <c r="AB238" s="214"/>
      <c r="AC238" s="214"/>
      <c r="AD238" s="214"/>
      <c r="AE238" s="214"/>
      <c r="AF238" s="214"/>
      <c r="AG238" s="214" t="s">
        <v>147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2">
      <c r="A239" s="231"/>
      <c r="B239" s="232"/>
      <c r="C239" s="268" t="s">
        <v>386</v>
      </c>
      <c r="D239" s="256"/>
      <c r="E239" s="256"/>
      <c r="F239" s="256"/>
      <c r="G239" s="256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34"/>
      <c r="Z239" s="214"/>
      <c r="AA239" s="214"/>
      <c r="AB239" s="214"/>
      <c r="AC239" s="214"/>
      <c r="AD239" s="214"/>
      <c r="AE239" s="214"/>
      <c r="AF239" s="214"/>
      <c r="AG239" s="214" t="s">
        <v>154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3">
      <c r="A240" s="231"/>
      <c r="B240" s="232"/>
      <c r="C240" s="271" t="s">
        <v>224</v>
      </c>
      <c r="D240" s="238"/>
      <c r="E240" s="239"/>
      <c r="F240" s="240"/>
      <c r="G240" s="240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34"/>
      <c r="Z240" s="214"/>
      <c r="AA240" s="214"/>
      <c r="AB240" s="214"/>
      <c r="AC240" s="214"/>
      <c r="AD240" s="214"/>
      <c r="AE240" s="214"/>
      <c r="AF240" s="214"/>
      <c r="AG240" s="214" t="s">
        <v>154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3">
      <c r="A241" s="231"/>
      <c r="B241" s="232"/>
      <c r="C241" s="270" t="s">
        <v>424</v>
      </c>
      <c r="D241" s="263"/>
      <c r="E241" s="263"/>
      <c r="F241" s="263"/>
      <c r="G241" s="263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34"/>
      <c r="Z241" s="214"/>
      <c r="AA241" s="214"/>
      <c r="AB241" s="214"/>
      <c r="AC241" s="214"/>
      <c r="AD241" s="214"/>
      <c r="AE241" s="214"/>
      <c r="AF241" s="214"/>
      <c r="AG241" s="214" t="s">
        <v>154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3">
      <c r="A242" s="231"/>
      <c r="B242" s="232"/>
      <c r="C242" s="270" t="s">
        <v>425</v>
      </c>
      <c r="D242" s="263"/>
      <c r="E242" s="263"/>
      <c r="F242" s="263"/>
      <c r="G242" s="263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34"/>
      <c r="Z242" s="214"/>
      <c r="AA242" s="214"/>
      <c r="AB242" s="214"/>
      <c r="AC242" s="214"/>
      <c r="AD242" s="214"/>
      <c r="AE242" s="214"/>
      <c r="AF242" s="214"/>
      <c r="AG242" s="214" t="s">
        <v>154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ht="22.5" outlineLevel="1">
      <c r="A243" s="250">
        <v>79</v>
      </c>
      <c r="B243" s="251" t="s">
        <v>426</v>
      </c>
      <c r="C243" s="266" t="s">
        <v>427</v>
      </c>
      <c r="D243" s="252" t="s">
        <v>185</v>
      </c>
      <c r="E243" s="253">
        <v>1</v>
      </c>
      <c r="F243" s="254"/>
      <c r="G243" s="255">
        <f>ROUND(E243*F243,2)</f>
        <v>0</v>
      </c>
      <c r="H243" s="235"/>
      <c r="I243" s="234">
        <f>ROUND(E243*H243,2)</f>
        <v>0</v>
      </c>
      <c r="J243" s="235"/>
      <c r="K243" s="234">
        <f>ROUND(E243*J243,2)</f>
        <v>0</v>
      </c>
      <c r="L243" s="234">
        <v>21</v>
      </c>
      <c r="M243" s="234">
        <f>G243*(1+L243/100)</f>
        <v>0</v>
      </c>
      <c r="N243" s="233">
        <v>4.3499999999999997E-3</v>
      </c>
      <c r="O243" s="233">
        <f>ROUND(E243*N243,2)</f>
        <v>0</v>
      </c>
      <c r="P243" s="233">
        <v>0</v>
      </c>
      <c r="Q243" s="233">
        <f>ROUND(E243*P243,2)</f>
        <v>0</v>
      </c>
      <c r="R243" s="234"/>
      <c r="S243" s="234" t="s">
        <v>167</v>
      </c>
      <c r="T243" s="234" t="s">
        <v>168</v>
      </c>
      <c r="U243" s="234">
        <v>0.85</v>
      </c>
      <c r="V243" s="234">
        <f>ROUND(E243*U243,2)</f>
        <v>0.85</v>
      </c>
      <c r="W243" s="234"/>
      <c r="X243" s="234" t="s">
        <v>145</v>
      </c>
      <c r="Y243" s="234" t="s">
        <v>146</v>
      </c>
      <c r="Z243" s="214"/>
      <c r="AA243" s="214"/>
      <c r="AB243" s="214"/>
      <c r="AC243" s="214"/>
      <c r="AD243" s="214"/>
      <c r="AE243" s="214"/>
      <c r="AF243" s="214"/>
      <c r="AG243" s="214" t="s">
        <v>147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2">
      <c r="A244" s="231"/>
      <c r="B244" s="232"/>
      <c r="C244" s="268" t="s">
        <v>386</v>
      </c>
      <c r="D244" s="256"/>
      <c r="E244" s="256"/>
      <c r="F244" s="256"/>
      <c r="G244" s="256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34"/>
      <c r="Z244" s="214"/>
      <c r="AA244" s="214"/>
      <c r="AB244" s="214"/>
      <c r="AC244" s="214"/>
      <c r="AD244" s="214"/>
      <c r="AE244" s="214"/>
      <c r="AF244" s="214"/>
      <c r="AG244" s="214" t="s">
        <v>154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3">
      <c r="A245" s="231"/>
      <c r="B245" s="232"/>
      <c r="C245" s="271" t="s">
        <v>224</v>
      </c>
      <c r="D245" s="238"/>
      <c r="E245" s="239"/>
      <c r="F245" s="240"/>
      <c r="G245" s="240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34"/>
      <c r="Z245" s="214"/>
      <c r="AA245" s="214"/>
      <c r="AB245" s="214"/>
      <c r="AC245" s="214"/>
      <c r="AD245" s="214"/>
      <c r="AE245" s="214"/>
      <c r="AF245" s="214"/>
      <c r="AG245" s="214" t="s">
        <v>154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3">
      <c r="A246" s="231"/>
      <c r="B246" s="232"/>
      <c r="C246" s="270" t="s">
        <v>428</v>
      </c>
      <c r="D246" s="263"/>
      <c r="E246" s="263"/>
      <c r="F246" s="263"/>
      <c r="G246" s="263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34"/>
      <c r="Z246" s="214"/>
      <c r="AA246" s="214"/>
      <c r="AB246" s="214"/>
      <c r="AC246" s="214"/>
      <c r="AD246" s="214"/>
      <c r="AE246" s="214"/>
      <c r="AF246" s="214"/>
      <c r="AG246" s="214" t="s">
        <v>154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ht="22.5" outlineLevel="1">
      <c r="A247" s="250">
        <v>80</v>
      </c>
      <c r="B247" s="251" t="s">
        <v>429</v>
      </c>
      <c r="C247" s="266" t="s">
        <v>430</v>
      </c>
      <c r="D247" s="252" t="s">
        <v>185</v>
      </c>
      <c r="E247" s="253">
        <v>1</v>
      </c>
      <c r="F247" s="254"/>
      <c r="G247" s="255">
        <f>ROUND(E247*F247,2)</f>
        <v>0</v>
      </c>
      <c r="H247" s="235"/>
      <c r="I247" s="234">
        <f>ROUND(E247*H247,2)</f>
        <v>0</v>
      </c>
      <c r="J247" s="235"/>
      <c r="K247" s="234">
        <f>ROUND(E247*J247,2)</f>
        <v>0</v>
      </c>
      <c r="L247" s="234">
        <v>21</v>
      </c>
      <c r="M247" s="234">
        <f>G247*(1+L247/100)</f>
        <v>0</v>
      </c>
      <c r="N247" s="233">
        <v>4.3499999999999997E-3</v>
      </c>
      <c r="O247" s="233">
        <f>ROUND(E247*N247,2)</f>
        <v>0</v>
      </c>
      <c r="P247" s="233">
        <v>0</v>
      </c>
      <c r="Q247" s="233">
        <f>ROUND(E247*P247,2)</f>
        <v>0</v>
      </c>
      <c r="R247" s="234"/>
      <c r="S247" s="234" t="s">
        <v>167</v>
      </c>
      <c r="T247" s="234" t="s">
        <v>168</v>
      </c>
      <c r="U247" s="234">
        <v>0.85</v>
      </c>
      <c r="V247" s="234">
        <f>ROUND(E247*U247,2)</f>
        <v>0.85</v>
      </c>
      <c r="W247" s="234"/>
      <c r="X247" s="234" t="s">
        <v>145</v>
      </c>
      <c r="Y247" s="234" t="s">
        <v>146</v>
      </c>
      <c r="Z247" s="214"/>
      <c r="AA247" s="214"/>
      <c r="AB247" s="214"/>
      <c r="AC247" s="214"/>
      <c r="AD247" s="214"/>
      <c r="AE247" s="214"/>
      <c r="AF247" s="214"/>
      <c r="AG247" s="214" t="s">
        <v>147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2">
      <c r="A248" s="231"/>
      <c r="B248" s="232"/>
      <c r="C248" s="268" t="s">
        <v>386</v>
      </c>
      <c r="D248" s="256"/>
      <c r="E248" s="256"/>
      <c r="F248" s="256"/>
      <c r="G248" s="256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34"/>
      <c r="Z248" s="214"/>
      <c r="AA248" s="214"/>
      <c r="AB248" s="214"/>
      <c r="AC248" s="214"/>
      <c r="AD248" s="214"/>
      <c r="AE248" s="214"/>
      <c r="AF248" s="214"/>
      <c r="AG248" s="214" t="s">
        <v>154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3">
      <c r="A249" s="231"/>
      <c r="B249" s="232"/>
      <c r="C249" s="271" t="s">
        <v>224</v>
      </c>
      <c r="D249" s="238"/>
      <c r="E249" s="239"/>
      <c r="F249" s="240"/>
      <c r="G249" s="240"/>
      <c r="H249" s="234"/>
      <c r="I249" s="234"/>
      <c r="J249" s="234"/>
      <c r="K249" s="234"/>
      <c r="L249" s="234"/>
      <c r="M249" s="234"/>
      <c r="N249" s="233"/>
      <c r="O249" s="233"/>
      <c r="P249" s="233"/>
      <c r="Q249" s="233"/>
      <c r="R249" s="234"/>
      <c r="S249" s="234"/>
      <c r="T249" s="234"/>
      <c r="U249" s="234"/>
      <c r="V249" s="234"/>
      <c r="W249" s="234"/>
      <c r="X249" s="234"/>
      <c r="Y249" s="234"/>
      <c r="Z249" s="214"/>
      <c r="AA249" s="214"/>
      <c r="AB249" s="214"/>
      <c r="AC249" s="214"/>
      <c r="AD249" s="214"/>
      <c r="AE249" s="214"/>
      <c r="AF249" s="214"/>
      <c r="AG249" s="214" t="s">
        <v>154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3">
      <c r="A250" s="231"/>
      <c r="B250" s="232"/>
      <c r="C250" s="270" t="s">
        <v>431</v>
      </c>
      <c r="D250" s="263"/>
      <c r="E250" s="263"/>
      <c r="F250" s="263"/>
      <c r="G250" s="263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34"/>
      <c r="Z250" s="214"/>
      <c r="AA250" s="214"/>
      <c r="AB250" s="214"/>
      <c r="AC250" s="214"/>
      <c r="AD250" s="214"/>
      <c r="AE250" s="214"/>
      <c r="AF250" s="214"/>
      <c r="AG250" s="214" t="s">
        <v>154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>
      <c r="A251" s="250">
        <v>81</v>
      </c>
      <c r="B251" s="251" t="s">
        <v>432</v>
      </c>
      <c r="C251" s="266" t="s">
        <v>385</v>
      </c>
      <c r="D251" s="252" t="s">
        <v>201</v>
      </c>
      <c r="E251" s="253">
        <v>1.2</v>
      </c>
      <c r="F251" s="254"/>
      <c r="G251" s="255">
        <f>ROUND(E251*F251,2)</f>
        <v>0</v>
      </c>
      <c r="H251" s="235"/>
      <c r="I251" s="234">
        <f>ROUND(E251*H251,2)</f>
        <v>0</v>
      </c>
      <c r="J251" s="235"/>
      <c r="K251" s="234">
        <f>ROUND(E251*J251,2)</f>
        <v>0</v>
      </c>
      <c r="L251" s="234">
        <v>21</v>
      </c>
      <c r="M251" s="234">
        <f>G251*(1+L251/100)</f>
        <v>0</v>
      </c>
      <c r="N251" s="233">
        <v>3.1099999999999999E-3</v>
      </c>
      <c r="O251" s="233">
        <f>ROUND(E251*N251,2)</f>
        <v>0</v>
      </c>
      <c r="P251" s="233">
        <v>0</v>
      </c>
      <c r="Q251" s="233">
        <f>ROUND(E251*P251,2)</f>
        <v>0</v>
      </c>
      <c r="R251" s="234"/>
      <c r="S251" s="234" t="s">
        <v>167</v>
      </c>
      <c r="T251" s="234" t="s">
        <v>144</v>
      </c>
      <c r="U251" s="234">
        <v>0.59</v>
      </c>
      <c r="V251" s="234">
        <f>ROUND(E251*U251,2)</f>
        <v>0.71</v>
      </c>
      <c r="W251" s="234"/>
      <c r="X251" s="234" t="s">
        <v>145</v>
      </c>
      <c r="Y251" s="234" t="s">
        <v>146</v>
      </c>
      <c r="Z251" s="214"/>
      <c r="AA251" s="214"/>
      <c r="AB251" s="214"/>
      <c r="AC251" s="214"/>
      <c r="AD251" s="214"/>
      <c r="AE251" s="214"/>
      <c r="AF251" s="214"/>
      <c r="AG251" s="214" t="s">
        <v>147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2">
      <c r="A252" s="231"/>
      <c r="B252" s="232"/>
      <c r="C252" s="268" t="s">
        <v>386</v>
      </c>
      <c r="D252" s="256"/>
      <c r="E252" s="256"/>
      <c r="F252" s="256"/>
      <c r="G252" s="256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34"/>
      <c r="Z252" s="214"/>
      <c r="AA252" s="214"/>
      <c r="AB252" s="214"/>
      <c r="AC252" s="214"/>
      <c r="AD252" s="214"/>
      <c r="AE252" s="214"/>
      <c r="AF252" s="214"/>
      <c r="AG252" s="214" t="s">
        <v>154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3">
      <c r="A253" s="231"/>
      <c r="B253" s="232"/>
      <c r="C253" s="271" t="s">
        <v>224</v>
      </c>
      <c r="D253" s="238"/>
      <c r="E253" s="239"/>
      <c r="F253" s="240"/>
      <c r="G253" s="240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34"/>
      <c r="Z253" s="214"/>
      <c r="AA253" s="214"/>
      <c r="AB253" s="214"/>
      <c r="AC253" s="214"/>
      <c r="AD253" s="214"/>
      <c r="AE253" s="214"/>
      <c r="AF253" s="214"/>
      <c r="AG253" s="214" t="s">
        <v>154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3">
      <c r="A254" s="231"/>
      <c r="B254" s="232"/>
      <c r="C254" s="270" t="s">
        <v>433</v>
      </c>
      <c r="D254" s="263"/>
      <c r="E254" s="263"/>
      <c r="F254" s="263"/>
      <c r="G254" s="263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34"/>
      <c r="Z254" s="214"/>
      <c r="AA254" s="214"/>
      <c r="AB254" s="214"/>
      <c r="AC254" s="214"/>
      <c r="AD254" s="214"/>
      <c r="AE254" s="214"/>
      <c r="AF254" s="214"/>
      <c r="AG254" s="214" t="s">
        <v>154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3">
      <c r="A255" s="231"/>
      <c r="B255" s="232"/>
      <c r="C255" s="270" t="s">
        <v>388</v>
      </c>
      <c r="D255" s="263"/>
      <c r="E255" s="263"/>
      <c r="F255" s="263"/>
      <c r="G255" s="263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34"/>
      <c r="Z255" s="214"/>
      <c r="AA255" s="214"/>
      <c r="AB255" s="214"/>
      <c r="AC255" s="214"/>
      <c r="AD255" s="214"/>
      <c r="AE255" s="214"/>
      <c r="AF255" s="214"/>
      <c r="AG255" s="214" t="s">
        <v>154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ht="22.5" outlineLevel="1">
      <c r="A256" s="250">
        <v>82</v>
      </c>
      <c r="B256" s="251" t="s">
        <v>434</v>
      </c>
      <c r="C256" s="266" t="s">
        <v>435</v>
      </c>
      <c r="D256" s="252" t="s">
        <v>143</v>
      </c>
      <c r="E256" s="253">
        <v>212</v>
      </c>
      <c r="F256" s="254"/>
      <c r="G256" s="255">
        <f>ROUND(E256*F256,2)</f>
        <v>0</v>
      </c>
      <c r="H256" s="235"/>
      <c r="I256" s="234">
        <f>ROUND(E256*H256,2)</f>
        <v>0</v>
      </c>
      <c r="J256" s="235"/>
      <c r="K256" s="234">
        <f>ROUND(E256*J256,2)</f>
        <v>0</v>
      </c>
      <c r="L256" s="234">
        <v>21</v>
      </c>
      <c r="M256" s="234">
        <f>G256*(1+L256/100)</f>
        <v>0</v>
      </c>
      <c r="N256" s="233">
        <v>6.4200000000000004E-3</v>
      </c>
      <c r="O256" s="233">
        <f>ROUND(E256*N256,2)</f>
        <v>1.36</v>
      </c>
      <c r="P256" s="233">
        <v>0</v>
      </c>
      <c r="Q256" s="233">
        <f>ROUND(E256*P256,2)</f>
        <v>0</v>
      </c>
      <c r="R256" s="234"/>
      <c r="S256" s="234" t="s">
        <v>167</v>
      </c>
      <c r="T256" s="234" t="s">
        <v>168</v>
      </c>
      <c r="U256" s="234">
        <v>1.04</v>
      </c>
      <c r="V256" s="234">
        <f>ROUND(E256*U256,2)</f>
        <v>220.48</v>
      </c>
      <c r="W256" s="234"/>
      <c r="X256" s="234" t="s">
        <v>145</v>
      </c>
      <c r="Y256" s="234" t="s">
        <v>146</v>
      </c>
      <c r="Z256" s="214"/>
      <c r="AA256" s="214"/>
      <c r="AB256" s="214"/>
      <c r="AC256" s="214"/>
      <c r="AD256" s="214"/>
      <c r="AE256" s="214"/>
      <c r="AF256" s="214"/>
      <c r="AG256" s="214" t="s">
        <v>147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2">
      <c r="A257" s="231"/>
      <c r="B257" s="232"/>
      <c r="C257" s="268" t="s">
        <v>386</v>
      </c>
      <c r="D257" s="256"/>
      <c r="E257" s="256"/>
      <c r="F257" s="256"/>
      <c r="G257" s="256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34"/>
      <c r="Z257" s="214"/>
      <c r="AA257" s="214"/>
      <c r="AB257" s="214"/>
      <c r="AC257" s="214"/>
      <c r="AD257" s="214"/>
      <c r="AE257" s="214"/>
      <c r="AF257" s="214"/>
      <c r="AG257" s="214" t="s">
        <v>154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3">
      <c r="A258" s="231"/>
      <c r="B258" s="232"/>
      <c r="C258" s="270" t="s">
        <v>436</v>
      </c>
      <c r="D258" s="263"/>
      <c r="E258" s="263"/>
      <c r="F258" s="263"/>
      <c r="G258" s="263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34"/>
      <c r="Z258" s="214"/>
      <c r="AA258" s="214"/>
      <c r="AB258" s="214"/>
      <c r="AC258" s="214"/>
      <c r="AD258" s="214"/>
      <c r="AE258" s="214"/>
      <c r="AF258" s="214"/>
      <c r="AG258" s="214" t="s">
        <v>154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3">
      <c r="A259" s="231"/>
      <c r="B259" s="232"/>
      <c r="C259" s="271" t="s">
        <v>224</v>
      </c>
      <c r="D259" s="238"/>
      <c r="E259" s="239"/>
      <c r="F259" s="240"/>
      <c r="G259" s="240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34"/>
      <c r="Z259" s="214"/>
      <c r="AA259" s="214"/>
      <c r="AB259" s="214"/>
      <c r="AC259" s="214"/>
      <c r="AD259" s="214"/>
      <c r="AE259" s="214"/>
      <c r="AF259" s="214"/>
      <c r="AG259" s="214" t="s">
        <v>154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3">
      <c r="A260" s="231"/>
      <c r="B260" s="232"/>
      <c r="C260" s="270" t="s">
        <v>555</v>
      </c>
      <c r="D260" s="263"/>
      <c r="E260" s="263"/>
      <c r="F260" s="263"/>
      <c r="G260" s="263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34"/>
      <c r="Z260" s="214"/>
      <c r="AA260" s="214"/>
      <c r="AB260" s="214"/>
      <c r="AC260" s="214"/>
      <c r="AD260" s="214"/>
      <c r="AE260" s="214"/>
      <c r="AF260" s="214"/>
      <c r="AG260" s="214" t="s">
        <v>154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ht="22.5" outlineLevel="3">
      <c r="A261" s="231"/>
      <c r="B261" s="232"/>
      <c r="C261" s="270" t="s">
        <v>437</v>
      </c>
      <c r="D261" s="263"/>
      <c r="E261" s="263"/>
      <c r="F261" s="263"/>
      <c r="G261" s="263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34"/>
      <c r="Z261" s="214"/>
      <c r="AA261" s="214"/>
      <c r="AB261" s="214"/>
      <c r="AC261" s="214"/>
      <c r="AD261" s="214"/>
      <c r="AE261" s="214"/>
      <c r="AF261" s="214"/>
      <c r="AG261" s="214" t="s">
        <v>154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64" t="str">
        <f>C261</f>
        <v>materiál - ocelový pozinkovaný plech tl.min. 0.5mm s oboustranným lakem, vnější povrch je opatřen polyesterovým lakem tl.  35 µm s matným povrchem</v>
      </c>
      <c r="BB261" s="214"/>
      <c r="BC261" s="214"/>
      <c r="BD261" s="214"/>
      <c r="BE261" s="214"/>
      <c r="BF261" s="214"/>
      <c r="BG261" s="214"/>
      <c r="BH261" s="214"/>
    </row>
    <row r="262" spans="1:60" outlineLevel="3">
      <c r="A262" s="231"/>
      <c r="B262" s="232"/>
      <c r="C262" s="271" t="s">
        <v>224</v>
      </c>
      <c r="D262" s="238"/>
      <c r="E262" s="239"/>
      <c r="F262" s="240"/>
      <c r="G262" s="240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34"/>
      <c r="Z262" s="214"/>
      <c r="AA262" s="214"/>
      <c r="AB262" s="214"/>
      <c r="AC262" s="214"/>
      <c r="AD262" s="214"/>
      <c r="AE262" s="214"/>
      <c r="AF262" s="214"/>
      <c r="AG262" s="214" t="s">
        <v>154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ht="22.5" outlineLevel="3">
      <c r="A263" s="231"/>
      <c r="B263" s="232"/>
      <c r="C263" s="270" t="s">
        <v>438</v>
      </c>
      <c r="D263" s="263"/>
      <c r="E263" s="263"/>
      <c r="F263" s="263"/>
      <c r="G263" s="263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34"/>
      <c r="Z263" s="214"/>
      <c r="AA263" s="214"/>
      <c r="AB263" s="214"/>
      <c r="AC263" s="214"/>
      <c r="AD263" s="214"/>
      <c r="AE263" s="214"/>
      <c r="AF263" s="214"/>
      <c r="AG263" s="214" t="s">
        <v>154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64" t="str">
        <f>C263</f>
        <v>Součástí dodávky střešní krytiny jsou veškeré spojovací a kotevní prvky, doplňky a související prvky a konstrukce v soupisu a výkresu střechy.  </v>
      </c>
      <c r="BB263" s="214"/>
      <c r="BC263" s="214"/>
      <c r="BD263" s="214"/>
      <c r="BE263" s="214"/>
      <c r="BF263" s="214"/>
      <c r="BG263" s="214"/>
      <c r="BH263" s="214"/>
    </row>
    <row r="264" spans="1:60" outlineLevel="3">
      <c r="A264" s="231"/>
      <c r="B264" s="232"/>
      <c r="C264" s="270" t="s">
        <v>439</v>
      </c>
      <c r="D264" s="263"/>
      <c r="E264" s="263"/>
      <c r="F264" s="263"/>
      <c r="G264" s="263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34"/>
      <c r="Z264" s="214"/>
      <c r="AA264" s="214"/>
      <c r="AB264" s="214"/>
      <c r="AC264" s="214"/>
      <c r="AD264" s="214"/>
      <c r="AE264" s="214"/>
      <c r="AF264" s="214"/>
      <c r="AG264" s="214" t="s">
        <v>154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3">
      <c r="A265" s="231"/>
      <c r="B265" s="232"/>
      <c r="C265" s="270" t="s">
        <v>440</v>
      </c>
      <c r="D265" s="263"/>
      <c r="E265" s="263"/>
      <c r="F265" s="263"/>
      <c r="G265" s="263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34"/>
      <c r="Z265" s="214"/>
      <c r="AA265" s="214"/>
      <c r="AB265" s="214"/>
      <c r="AC265" s="214"/>
      <c r="AD265" s="214"/>
      <c r="AE265" s="214"/>
      <c r="AF265" s="214"/>
      <c r="AG265" s="214" t="s">
        <v>154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ht="22.5" outlineLevel="3">
      <c r="A266" s="231"/>
      <c r="B266" s="232"/>
      <c r="C266" s="270" t="s">
        <v>441</v>
      </c>
      <c r="D266" s="263"/>
      <c r="E266" s="263"/>
      <c r="F266" s="263"/>
      <c r="G266" s="263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34"/>
      <c r="Z266" s="214"/>
      <c r="AA266" s="214"/>
      <c r="AB266" s="214"/>
      <c r="AC266" s="214"/>
      <c r="AD266" s="214"/>
      <c r="AE266" s="214"/>
      <c r="AF266" s="214"/>
      <c r="AG266" s="214" t="s">
        <v>154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64" t="str">
        <f>C266</f>
        <v>-	použití běžných a speciálních šablon dle technického podkladu výrobce krytiny (okapové šablona atd.)</v>
      </c>
      <c r="BB266" s="214"/>
      <c r="BC266" s="214"/>
      <c r="BD266" s="214"/>
      <c r="BE266" s="214"/>
      <c r="BF266" s="214"/>
      <c r="BG266" s="214"/>
      <c r="BH266" s="214"/>
    </row>
    <row r="267" spans="1:60" outlineLevel="3">
      <c r="A267" s="231"/>
      <c r="B267" s="232"/>
      <c r="C267" s="270" t="s">
        <v>442</v>
      </c>
      <c r="D267" s="263"/>
      <c r="E267" s="263"/>
      <c r="F267" s="263"/>
      <c r="G267" s="263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34"/>
      <c r="Z267" s="214"/>
      <c r="AA267" s="214"/>
      <c r="AB267" s="214"/>
      <c r="AC267" s="214"/>
      <c r="AD267" s="214"/>
      <c r="AE267" s="214"/>
      <c r="AF267" s="214"/>
      <c r="AG267" s="214" t="s">
        <v>154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3">
      <c r="A268" s="231"/>
      <c r="B268" s="232"/>
      <c r="C268" s="270" t="s">
        <v>443</v>
      </c>
      <c r="D268" s="263"/>
      <c r="E268" s="263"/>
      <c r="F268" s="263"/>
      <c r="G268" s="263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34"/>
      <c r="Z268" s="214"/>
      <c r="AA268" s="214"/>
      <c r="AB268" s="214"/>
      <c r="AC268" s="214"/>
      <c r="AD268" s="214"/>
      <c r="AE268" s="214"/>
      <c r="AF268" s="214"/>
      <c r="AG268" s="214" t="s">
        <v>154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3">
      <c r="A269" s="231"/>
      <c r="B269" s="232"/>
      <c r="C269" s="270" t="s">
        <v>444</v>
      </c>
      <c r="D269" s="263"/>
      <c r="E269" s="263"/>
      <c r="F269" s="263"/>
      <c r="G269" s="263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34"/>
      <c r="Z269" s="214"/>
      <c r="AA269" s="214"/>
      <c r="AB269" s="214"/>
      <c r="AC269" s="214"/>
      <c r="AD269" s="214"/>
      <c r="AE269" s="214"/>
      <c r="AF269" s="214"/>
      <c r="AG269" s="214" t="s">
        <v>154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3">
      <c r="A270" s="231"/>
      <c r="B270" s="232"/>
      <c r="C270" s="270" t="s">
        <v>445</v>
      </c>
      <c r="D270" s="263"/>
      <c r="E270" s="263"/>
      <c r="F270" s="263"/>
      <c r="G270" s="263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34"/>
      <c r="Z270" s="214"/>
      <c r="AA270" s="214"/>
      <c r="AB270" s="214"/>
      <c r="AC270" s="214"/>
      <c r="AD270" s="214"/>
      <c r="AE270" s="214"/>
      <c r="AF270" s="214"/>
      <c r="AG270" s="214" t="s">
        <v>154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3">
      <c r="A271" s="231"/>
      <c r="B271" s="232"/>
      <c r="C271" s="270" t="s">
        <v>446</v>
      </c>
      <c r="D271" s="263"/>
      <c r="E271" s="263"/>
      <c r="F271" s="263"/>
      <c r="G271" s="263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34"/>
      <c r="Z271" s="214"/>
      <c r="AA271" s="214"/>
      <c r="AB271" s="214"/>
      <c r="AC271" s="214"/>
      <c r="AD271" s="214"/>
      <c r="AE271" s="214"/>
      <c r="AF271" s="214"/>
      <c r="AG271" s="214" t="s">
        <v>154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3">
      <c r="A272" s="231"/>
      <c r="B272" s="232"/>
      <c r="C272" s="271" t="s">
        <v>224</v>
      </c>
      <c r="D272" s="238"/>
      <c r="E272" s="239"/>
      <c r="F272" s="240"/>
      <c r="G272" s="240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34"/>
      <c r="Z272" s="214"/>
      <c r="AA272" s="214"/>
      <c r="AB272" s="214"/>
      <c r="AC272" s="214"/>
      <c r="AD272" s="214"/>
      <c r="AE272" s="214"/>
      <c r="AF272" s="214"/>
      <c r="AG272" s="214" t="s">
        <v>154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ht="22.5" outlineLevel="3">
      <c r="A273" s="231"/>
      <c r="B273" s="232"/>
      <c r="C273" s="270" t="s">
        <v>447</v>
      </c>
      <c r="D273" s="263"/>
      <c r="E273" s="263"/>
      <c r="F273" s="263"/>
      <c r="G273" s="263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34"/>
      <c r="Z273" s="214"/>
      <c r="AA273" s="214"/>
      <c r="AB273" s="214"/>
      <c r="AC273" s="214"/>
      <c r="AD273" s="214"/>
      <c r="AE273" s="214"/>
      <c r="AF273" s="214"/>
      <c r="AG273" s="214" t="s">
        <v>154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64" t="str">
        <f>C273</f>
        <v>Položka obsahuje dodávku a montáž falcovaných šablon na latě nebo bednění včetně 											spojovacích prostředků s antikorozním provedením.</v>
      </c>
      <c r="BB273" s="214"/>
      <c r="BC273" s="214"/>
      <c r="BD273" s="214"/>
      <c r="BE273" s="214"/>
      <c r="BF273" s="214"/>
      <c r="BG273" s="214"/>
      <c r="BH273" s="214"/>
    </row>
    <row r="274" spans="1:60" outlineLevel="3">
      <c r="A274" s="231"/>
      <c r="B274" s="232"/>
      <c r="C274" s="271" t="s">
        <v>224</v>
      </c>
      <c r="D274" s="238"/>
      <c r="E274" s="239"/>
      <c r="F274" s="240"/>
      <c r="G274" s="240"/>
      <c r="H274" s="234"/>
      <c r="I274" s="234"/>
      <c r="J274" s="234"/>
      <c r="K274" s="234"/>
      <c r="L274" s="234"/>
      <c r="M274" s="234"/>
      <c r="N274" s="233"/>
      <c r="O274" s="233"/>
      <c r="P274" s="233"/>
      <c r="Q274" s="233"/>
      <c r="R274" s="234"/>
      <c r="S274" s="234"/>
      <c r="T274" s="234"/>
      <c r="U274" s="234"/>
      <c r="V274" s="234"/>
      <c r="W274" s="234"/>
      <c r="X274" s="234"/>
      <c r="Y274" s="234"/>
      <c r="Z274" s="214"/>
      <c r="AA274" s="214"/>
      <c r="AB274" s="214"/>
      <c r="AC274" s="214"/>
      <c r="AD274" s="214"/>
      <c r="AE274" s="214"/>
      <c r="AF274" s="214"/>
      <c r="AG274" s="214" t="s">
        <v>154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ht="33.75" outlineLevel="3">
      <c r="A275" s="231"/>
      <c r="B275" s="232"/>
      <c r="C275" s="270" t="s">
        <v>448</v>
      </c>
      <c r="D275" s="263"/>
      <c r="E275" s="263"/>
      <c r="F275" s="263"/>
      <c r="G275" s="263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34"/>
      <c r="Z275" s="214"/>
      <c r="AA275" s="214"/>
      <c r="AB275" s="214"/>
      <c r="AC275" s="214"/>
      <c r="AD275" s="214"/>
      <c r="AE275" s="214"/>
      <c r="AF275" s="214"/>
      <c r="AG275" s="214" t="s">
        <v>154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64" t="str">
        <f>C275</f>
        <v>Někteří výrobci požadují umístění separační fólie mezi bednění a střešní krytinu - pro návrh je použit výrobek, které je možné instalovat na husté laťování nebo bednění z prken bez této fólie. Případná změna na výrobek s fólií je součástí dodávky krytiny - bez navýšení ceny.</v>
      </c>
      <c r="BB275" s="214"/>
      <c r="BC275" s="214"/>
      <c r="BD275" s="214"/>
      <c r="BE275" s="214"/>
      <c r="BF275" s="214"/>
      <c r="BG275" s="214"/>
      <c r="BH275" s="214"/>
    </row>
    <row r="276" spans="1:60" outlineLevel="3">
      <c r="A276" s="231"/>
      <c r="B276" s="232"/>
      <c r="C276" s="271" t="s">
        <v>224</v>
      </c>
      <c r="D276" s="238"/>
      <c r="E276" s="239"/>
      <c r="F276" s="240"/>
      <c r="G276" s="240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34"/>
      <c r="Z276" s="214"/>
      <c r="AA276" s="214"/>
      <c r="AB276" s="214"/>
      <c r="AC276" s="214"/>
      <c r="AD276" s="214"/>
      <c r="AE276" s="214"/>
      <c r="AF276" s="214"/>
      <c r="AG276" s="214" t="s">
        <v>154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3">
      <c r="A277" s="231"/>
      <c r="B277" s="232"/>
      <c r="C277" s="270" t="s">
        <v>449</v>
      </c>
      <c r="D277" s="263"/>
      <c r="E277" s="263"/>
      <c r="F277" s="263"/>
      <c r="G277" s="263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34"/>
      <c r="Z277" s="214"/>
      <c r="AA277" s="214"/>
      <c r="AB277" s="214"/>
      <c r="AC277" s="214"/>
      <c r="AD277" s="214"/>
      <c r="AE277" s="214"/>
      <c r="AF277" s="214"/>
      <c r="AG277" s="214" t="s">
        <v>154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3">
      <c r="A278" s="231"/>
      <c r="B278" s="232"/>
      <c r="C278" s="270" t="s">
        <v>450</v>
      </c>
      <c r="D278" s="263"/>
      <c r="E278" s="263"/>
      <c r="F278" s="263"/>
      <c r="G278" s="263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34"/>
      <c r="Z278" s="214"/>
      <c r="AA278" s="214"/>
      <c r="AB278" s="214"/>
      <c r="AC278" s="214"/>
      <c r="AD278" s="214"/>
      <c r="AE278" s="214"/>
      <c r="AF278" s="214"/>
      <c r="AG278" s="214" t="s">
        <v>154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2">
      <c r="A279" s="231"/>
      <c r="B279" s="232"/>
      <c r="C279" s="267" t="s">
        <v>451</v>
      </c>
      <c r="D279" s="236"/>
      <c r="E279" s="237">
        <v>212</v>
      </c>
      <c r="F279" s="234"/>
      <c r="G279" s="234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34"/>
      <c r="Z279" s="214"/>
      <c r="AA279" s="214"/>
      <c r="AB279" s="214"/>
      <c r="AC279" s="214"/>
      <c r="AD279" s="214"/>
      <c r="AE279" s="214"/>
      <c r="AF279" s="214"/>
      <c r="AG279" s="214" t="s">
        <v>149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ht="22.5" outlineLevel="1">
      <c r="A280" s="250">
        <v>83</v>
      </c>
      <c r="B280" s="251" t="s">
        <v>452</v>
      </c>
      <c r="C280" s="266" t="s">
        <v>453</v>
      </c>
      <c r="D280" s="252" t="s">
        <v>201</v>
      </c>
      <c r="E280" s="253">
        <v>1.85</v>
      </c>
      <c r="F280" s="254"/>
      <c r="G280" s="255">
        <f>ROUND(E280*F280,2)</f>
        <v>0</v>
      </c>
      <c r="H280" s="235"/>
      <c r="I280" s="234">
        <f>ROUND(E280*H280,2)</f>
        <v>0</v>
      </c>
      <c r="J280" s="235"/>
      <c r="K280" s="234">
        <f>ROUND(E280*J280,2)</f>
        <v>0</v>
      </c>
      <c r="L280" s="234">
        <v>21</v>
      </c>
      <c r="M280" s="234">
        <f>G280*(1+L280/100)</f>
        <v>0</v>
      </c>
      <c r="N280" s="233">
        <v>3.0999999999999999E-3</v>
      </c>
      <c r="O280" s="233">
        <f>ROUND(E280*N280,2)</f>
        <v>0.01</v>
      </c>
      <c r="P280" s="233">
        <v>0</v>
      </c>
      <c r="Q280" s="233">
        <f>ROUND(E280*P280,2)</f>
        <v>0</v>
      </c>
      <c r="R280" s="234"/>
      <c r="S280" s="234" t="s">
        <v>167</v>
      </c>
      <c r="T280" s="234" t="s">
        <v>168</v>
      </c>
      <c r="U280" s="234">
        <v>0.59</v>
      </c>
      <c r="V280" s="234">
        <f>ROUND(E280*U280,2)</f>
        <v>1.0900000000000001</v>
      </c>
      <c r="W280" s="234"/>
      <c r="X280" s="234" t="s">
        <v>454</v>
      </c>
      <c r="Y280" s="234" t="s">
        <v>146</v>
      </c>
      <c r="Z280" s="214"/>
      <c r="AA280" s="214"/>
      <c r="AB280" s="214"/>
      <c r="AC280" s="214"/>
      <c r="AD280" s="214"/>
      <c r="AE280" s="214"/>
      <c r="AF280" s="214"/>
      <c r="AG280" s="214" t="s">
        <v>455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2">
      <c r="A281" s="231"/>
      <c r="B281" s="232"/>
      <c r="C281" s="268" t="s">
        <v>456</v>
      </c>
      <c r="D281" s="256"/>
      <c r="E281" s="256"/>
      <c r="F281" s="256"/>
      <c r="G281" s="256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34"/>
      <c r="Z281" s="214"/>
      <c r="AA281" s="214"/>
      <c r="AB281" s="214"/>
      <c r="AC281" s="214"/>
      <c r="AD281" s="214"/>
      <c r="AE281" s="214"/>
      <c r="AF281" s="214"/>
      <c r="AG281" s="214" t="s">
        <v>154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3">
      <c r="A282" s="231"/>
      <c r="B282" s="232"/>
      <c r="C282" s="271" t="s">
        <v>224</v>
      </c>
      <c r="D282" s="238"/>
      <c r="E282" s="239"/>
      <c r="F282" s="240"/>
      <c r="G282" s="240"/>
      <c r="H282" s="234"/>
      <c r="I282" s="234"/>
      <c r="J282" s="234"/>
      <c r="K282" s="234"/>
      <c r="L282" s="234"/>
      <c r="M282" s="234"/>
      <c r="N282" s="233"/>
      <c r="O282" s="233"/>
      <c r="P282" s="233"/>
      <c r="Q282" s="233"/>
      <c r="R282" s="234"/>
      <c r="S282" s="234"/>
      <c r="T282" s="234"/>
      <c r="U282" s="234"/>
      <c r="V282" s="234"/>
      <c r="W282" s="234"/>
      <c r="X282" s="234"/>
      <c r="Y282" s="234"/>
      <c r="Z282" s="214"/>
      <c r="AA282" s="214"/>
      <c r="AB282" s="214"/>
      <c r="AC282" s="214"/>
      <c r="AD282" s="214"/>
      <c r="AE282" s="214"/>
      <c r="AF282" s="214"/>
      <c r="AG282" s="214" t="s">
        <v>154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3">
      <c r="A283" s="231"/>
      <c r="B283" s="232"/>
      <c r="C283" s="270" t="s">
        <v>457</v>
      </c>
      <c r="D283" s="263"/>
      <c r="E283" s="263"/>
      <c r="F283" s="263"/>
      <c r="G283" s="263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34"/>
      <c r="Z283" s="214"/>
      <c r="AA283" s="214"/>
      <c r="AB283" s="214"/>
      <c r="AC283" s="214"/>
      <c r="AD283" s="214"/>
      <c r="AE283" s="214"/>
      <c r="AF283" s="214"/>
      <c r="AG283" s="214" t="s">
        <v>154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3">
      <c r="A284" s="231"/>
      <c r="B284" s="232"/>
      <c r="C284" s="271" t="s">
        <v>224</v>
      </c>
      <c r="D284" s="238"/>
      <c r="E284" s="239"/>
      <c r="F284" s="240"/>
      <c r="G284" s="240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34"/>
      <c r="Z284" s="214"/>
      <c r="AA284" s="214"/>
      <c r="AB284" s="214"/>
      <c r="AC284" s="214"/>
      <c r="AD284" s="214"/>
      <c r="AE284" s="214"/>
      <c r="AF284" s="214"/>
      <c r="AG284" s="214" t="s">
        <v>154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3">
      <c r="A285" s="231"/>
      <c r="B285" s="232"/>
      <c r="C285" s="270" t="s">
        <v>458</v>
      </c>
      <c r="D285" s="263"/>
      <c r="E285" s="263"/>
      <c r="F285" s="263"/>
      <c r="G285" s="263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34"/>
      <c r="Z285" s="214"/>
      <c r="AA285" s="214"/>
      <c r="AB285" s="214"/>
      <c r="AC285" s="214"/>
      <c r="AD285" s="214"/>
      <c r="AE285" s="214"/>
      <c r="AF285" s="214"/>
      <c r="AG285" s="214" t="s">
        <v>154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>
      <c r="A286" s="257">
        <v>84</v>
      </c>
      <c r="B286" s="258" t="s">
        <v>459</v>
      </c>
      <c r="C286" s="269" t="s">
        <v>460</v>
      </c>
      <c r="D286" s="259" t="s">
        <v>285</v>
      </c>
      <c r="E286" s="260">
        <v>1.69879</v>
      </c>
      <c r="F286" s="261"/>
      <c r="G286" s="262">
        <f>ROUND(E286*F286,2)</f>
        <v>0</v>
      </c>
      <c r="H286" s="235"/>
      <c r="I286" s="234">
        <f>ROUND(E286*H286,2)</f>
        <v>0</v>
      </c>
      <c r="J286" s="235"/>
      <c r="K286" s="234">
        <f>ROUND(E286*J286,2)</f>
        <v>0</v>
      </c>
      <c r="L286" s="234">
        <v>21</v>
      </c>
      <c r="M286" s="234">
        <f>G286*(1+L286/100)</f>
        <v>0</v>
      </c>
      <c r="N286" s="233">
        <v>0</v>
      </c>
      <c r="O286" s="233">
        <f>ROUND(E286*N286,2)</f>
        <v>0</v>
      </c>
      <c r="P286" s="233">
        <v>0</v>
      </c>
      <c r="Q286" s="233">
        <f>ROUND(E286*P286,2)</f>
        <v>0</v>
      </c>
      <c r="R286" s="234"/>
      <c r="S286" s="234" t="s">
        <v>144</v>
      </c>
      <c r="T286" s="234" t="s">
        <v>144</v>
      </c>
      <c r="U286" s="234">
        <v>4.82</v>
      </c>
      <c r="V286" s="234">
        <f>ROUND(E286*U286,2)</f>
        <v>8.19</v>
      </c>
      <c r="W286" s="234"/>
      <c r="X286" s="234" t="s">
        <v>286</v>
      </c>
      <c r="Y286" s="234" t="s">
        <v>146</v>
      </c>
      <c r="Z286" s="214"/>
      <c r="AA286" s="214"/>
      <c r="AB286" s="214"/>
      <c r="AC286" s="214"/>
      <c r="AD286" s="214"/>
      <c r="AE286" s="214"/>
      <c r="AF286" s="214"/>
      <c r="AG286" s="214" t="s">
        <v>287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>
      <c r="A287" s="243" t="s">
        <v>139</v>
      </c>
      <c r="B287" s="244" t="s">
        <v>98</v>
      </c>
      <c r="C287" s="265" t="s">
        <v>99</v>
      </c>
      <c r="D287" s="245"/>
      <c r="E287" s="246"/>
      <c r="F287" s="247"/>
      <c r="G287" s="248">
        <f>SUMIF(AG288:AG297,"&lt;&gt;NOR",G288:G297)</f>
        <v>0</v>
      </c>
      <c r="H287" s="242"/>
      <c r="I287" s="242">
        <f>SUM(I288:I297)</f>
        <v>0</v>
      </c>
      <c r="J287" s="242"/>
      <c r="K287" s="242">
        <f>SUM(K288:K297)</f>
        <v>0</v>
      </c>
      <c r="L287" s="242"/>
      <c r="M287" s="242">
        <f>SUM(M288:M297)</f>
        <v>0</v>
      </c>
      <c r="N287" s="241"/>
      <c r="O287" s="241">
        <f>SUM(O288:O297)</f>
        <v>0.08</v>
      </c>
      <c r="P287" s="241"/>
      <c r="Q287" s="241">
        <f>SUM(Q288:Q297)</f>
        <v>3.0100000000000002</v>
      </c>
      <c r="R287" s="242"/>
      <c r="S287" s="242"/>
      <c r="T287" s="242"/>
      <c r="U287" s="242"/>
      <c r="V287" s="242">
        <f>SUM(V288:V297)</f>
        <v>74.48</v>
      </c>
      <c r="W287" s="242"/>
      <c r="X287" s="242"/>
      <c r="Y287" s="242"/>
      <c r="AG287" t="s">
        <v>140</v>
      </c>
    </row>
    <row r="288" spans="1:60" outlineLevel="1">
      <c r="A288" s="257">
        <v>85</v>
      </c>
      <c r="B288" s="258" t="s">
        <v>461</v>
      </c>
      <c r="C288" s="269" t="s">
        <v>462</v>
      </c>
      <c r="D288" s="259" t="s">
        <v>143</v>
      </c>
      <c r="E288" s="260">
        <v>212</v>
      </c>
      <c r="F288" s="261"/>
      <c r="G288" s="262">
        <f>ROUND(E288*F288,2)</f>
        <v>0</v>
      </c>
      <c r="H288" s="235"/>
      <c r="I288" s="234">
        <f>ROUND(E288*H288,2)</f>
        <v>0</v>
      </c>
      <c r="J288" s="235"/>
      <c r="K288" s="234">
        <f>ROUND(E288*J288,2)</f>
        <v>0</v>
      </c>
      <c r="L288" s="234">
        <v>21</v>
      </c>
      <c r="M288" s="234">
        <f>G288*(1+L288/100)</f>
        <v>0</v>
      </c>
      <c r="N288" s="233">
        <v>0</v>
      </c>
      <c r="O288" s="233">
        <f>ROUND(E288*N288,2)</f>
        <v>0</v>
      </c>
      <c r="P288" s="233">
        <v>1.4E-2</v>
      </c>
      <c r="Q288" s="233">
        <f>ROUND(E288*P288,2)</f>
        <v>2.97</v>
      </c>
      <c r="R288" s="234"/>
      <c r="S288" s="234" t="s">
        <v>144</v>
      </c>
      <c r="T288" s="234" t="s">
        <v>144</v>
      </c>
      <c r="U288" s="234">
        <v>0.1</v>
      </c>
      <c r="V288" s="234">
        <f>ROUND(E288*U288,2)</f>
        <v>21.2</v>
      </c>
      <c r="W288" s="234"/>
      <c r="X288" s="234" t="s">
        <v>145</v>
      </c>
      <c r="Y288" s="234" t="s">
        <v>146</v>
      </c>
      <c r="Z288" s="214"/>
      <c r="AA288" s="214"/>
      <c r="AB288" s="214"/>
      <c r="AC288" s="214"/>
      <c r="AD288" s="214"/>
      <c r="AE288" s="214"/>
      <c r="AF288" s="214"/>
      <c r="AG288" s="214" t="s">
        <v>147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ht="22.5" outlineLevel="1">
      <c r="A289" s="257">
        <v>86</v>
      </c>
      <c r="B289" s="258" t="s">
        <v>463</v>
      </c>
      <c r="C289" s="269" t="s">
        <v>464</v>
      </c>
      <c r="D289" s="259" t="s">
        <v>143</v>
      </c>
      <c r="E289" s="260">
        <v>212</v>
      </c>
      <c r="F289" s="261"/>
      <c r="G289" s="262">
        <f>ROUND(E289*F289,2)</f>
        <v>0</v>
      </c>
      <c r="H289" s="235"/>
      <c r="I289" s="234">
        <f>ROUND(E289*H289,2)</f>
        <v>0</v>
      </c>
      <c r="J289" s="235"/>
      <c r="K289" s="234">
        <f>ROUND(E289*J289,2)</f>
        <v>0</v>
      </c>
      <c r="L289" s="234">
        <v>21</v>
      </c>
      <c r="M289" s="234">
        <f>G289*(1+L289/100)</f>
        <v>0</v>
      </c>
      <c r="N289" s="233">
        <v>0</v>
      </c>
      <c r="O289" s="233">
        <f>ROUND(E289*N289,2)</f>
        <v>0</v>
      </c>
      <c r="P289" s="233">
        <v>0</v>
      </c>
      <c r="Q289" s="233">
        <f>ROUND(E289*P289,2)</f>
        <v>0</v>
      </c>
      <c r="R289" s="234"/>
      <c r="S289" s="234" t="s">
        <v>144</v>
      </c>
      <c r="T289" s="234" t="s">
        <v>144</v>
      </c>
      <c r="U289" s="234">
        <v>0.01</v>
      </c>
      <c r="V289" s="234">
        <f>ROUND(E289*U289,2)</f>
        <v>2.12</v>
      </c>
      <c r="W289" s="234"/>
      <c r="X289" s="234" t="s">
        <v>145</v>
      </c>
      <c r="Y289" s="234" t="s">
        <v>146</v>
      </c>
      <c r="Z289" s="214"/>
      <c r="AA289" s="214"/>
      <c r="AB289" s="214"/>
      <c r="AC289" s="214"/>
      <c r="AD289" s="214"/>
      <c r="AE289" s="214"/>
      <c r="AF289" s="214"/>
      <c r="AG289" s="214" t="s">
        <v>147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>
      <c r="A290" s="250">
        <v>87</v>
      </c>
      <c r="B290" s="251" t="s">
        <v>465</v>
      </c>
      <c r="C290" s="266" t="s">
        <v>466</v>
      </c>
      <c r="D290" s="252" t="s">
        <v>143</v>
      </c>
      <c r="E290" s="253">
        <v>212</v>
      </c>
      <c r="F290" s="254"/>
      <c r="G290" s="255">
        <f>ROUND(E290*F290,2)</f>
        <v>0</v>
      </c>
      <c r="H290" s="235"/>
      <c r="I290" s="234">
        <f>ROUND(E290*H290,2)</f>
        <v>0</v>
      </c>
      <c r="J290" s="235"/>
      <c r="K290" s="234">
        <f>ROUND(E290*J290,2)</f>
        <v>0</v>
      </c>
      <c r="L290" s="234">
        <v>21</v>
      </c>
      <c r="M290" s="234">
        <f>G290*(1+L290/100)</f>
        <v>0</v>
      </c>
      <c r="N290" s="233">
        <v>0</v>
      </c>
      <c r="O290" s="233">
        <f>ROUND(E290*N290,2)</f>
        <v>0</v>
      </c>
      <c r="P290" s="233">
        <v>1.8000000000000001E-4</v>
      </c>
      <c r="Q290" s="233">
        <f>ROUND(E290*P290,2)</f>
        <v>0.04</v>
      </c>
      <c r="R290" s="234"/>
      <c r="S290" s="234" t="s">
        <v>144</v>
      </c>
      <c r="T290" s="234" t="s">
        <v>144</v>
      </c>
      <c r="U290" s="234">
        <v>0.03</v>
      </c>
      <c r="V290" s="234">
        <f>ROUND(E290*U290,2)</f>
        <v>6.36</v>
      </c>
      <c r="W290" s="234"/>
      <c r="X290" s="234" t="s">
        <v>145</v>
      </c>
      <c r="Y290" s="234" t="s">
        <v>146</v>
      </c>
      <c r="Z290" s="214"/>
      <c r="AA290" s="214"/>
      <c r="AB290" s="214"/>
      <c r="AC290" s="214"/>
      <c r="AD290" s="214"/>
      <c r="AE290" s="214"/>
      <c r="AF290" s="214"/>
      <c r="AG290" s="214" t="s">
        <v>147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2">
      <c r="A291" s="231"/>
      <c r="B291" s="232"/>
      <c r="C291" s="267" t="s">
        <v>467</v>
      </c>
      <c r="D291" s="236"/>
      <c r="E291" s="237">
        <v>212</v>
      </c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34"/>
      <c r="Z291" s="214"/>
      <c r="AA291" s="214"/>
      <c r="AB291" s="214"/>
      <c r="AC291" s="214"/>
      <c r="AD291" s="214"/>
      <c r="AE291" s="214"/>
      <c r="AF291" s="214"/>
      <c r="AG291" s="214" t="s">
        <v>149</v>
      </c>
      <c r="AH291" s="214">
        <v>5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>
      <c r="A292" s="250">
        <v>88</v>
      </c>
      <c r="B292" s="251" t="s">
        <v>468</v>
      </c>
      <c r="C292" s="266" t="s">
        <v>469</v>
      </c>
      <c r="D292" s="252" t="s">
        <v>201</v>
      </c>
      <c r="E292" s="253">
        <v>149.5</v>
      </c>
      <c r="F292" s="254"/>
      <c r="G292" s="255">
        <f>ROUND(E292*F292,2)</f>
        <v>0</v>
      </c>
      <c r="H292" s="235"/>
      <c r="I292" s="234">
        <f>ROUND(E292*H292,2)</f>
        <v>0</v>
      </c>
      <c r="J292" s="235"/>
      <c r="K292" s="234">
        <f>ROUND(E292*J292,2)</f>
        <v>0</v>
      </c>
      <c r="L292" s="234">
        <v>21</v>
      </c>
      <c r="M292" s="234">
        <f>G292*(1+L292/100)</f>
        <v>0</v>
      </c>
      <c r="N292" s="233">
        <v>2.4000000000000001E-4</v>
      </c>
      <c r="O292" s="233">
        <f>ROUND(E292*N292,2)</f>
        <v>0.04</v>
      </c>
      <c r="P292" s="233">
        <v>0</v>
      </c>
      <c r="Q292" s="233">
        <f>ROUND(E292*P292,2)</f>
        <v>0</v>
      </c>
      <c r="R292" s="234"/>
      <c r="S292" s="234" t="s">
        <v>167</v>
      </c>
      <c r="T292" s="234" t="s">
        <v>144</v>
      </c>
      <c r="U292" s="234">
        <v>0.1</v>
      </c>
      <c r="V292" s="234">
        <f>ROUND(E292*U292,2)</f>
        <v>14.95</v>
      </c>
      <c r="W292" s="234"/>
      <c r="X292" s="234" t="s">
        <v>145</v>
      </c>
      <c r="Y292" s="234" t="s">
        <v>146</v>
      </c>
      <c r="Z292" s="214"/>
      <c r="AA292" s="214"/>
      <c r="AB292" s="214"/>
      <c r="AC292" s="214"/>
      <c r="AD292" s="214"/>
      <c r="AE292" s="214"/>
      <c r="AF292" s="214"/>
      <c r="AG292" s="214" t="s">
        <v>147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2">
      <c r="A293" s="231"/>
      <c r="B293" s="232"/>
      <c r="C293" s="267" t="s">
        <v>470</v>
      </c>
      <c r="D293" s="236"/>
      <c r="E293" s="237">
        <v>149.5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34"/>
      <c r="Z293" s="214"/>
      <c r="AA293" s="214"/>
      <c r="AB293" s="214"/>
      <c r="AC293" s="214"/>
      <c r="AD293" s="214"/>
      <c r="AE293" s="214"/>
      <c r="AF293" s="214"/>
      <c r="AG293" s="214" t="s">
        <v>149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ht="22.5" outlineLevel="1">
      <c r="A294" s="250">
        <v>89</v>
      </c>
      <c r="B294" s="251" t="s">
        <v>471</v>
      </c>
      <c r="C294" s="266" t="s">
        <v>472</v>
      </c>
      <c r="D294" s="252" t="s">
        <v>143</v>
      </c>
      <c r="E294" s="253">
        <v>212</v>
      </c>
      <c r="F294" s="254"/>
      <c r="G294" s="255">
        <f>ROUND(E294*F294,2)</f>
        <v>0</v>
      </c>
      <c r="H294" s="235"/>
      <c r="I294" s="234">
        <f>ROUND(E294*H294,2)</f>
        <v>0</v>
      </c>
      <c r="J294" s="235"/>
      <c r="K294" s="234">
        <f>ROUND(E294*J294,2)</f>
        <v>0</v>
      </c>
      <c r="L294" s="234">
        <v>21</v>
      </c>
      <c r="M294" s="234">
        <f>G294*(1+L294/100)</f>
        <v>0</v>
      </c>
      <c r="N294" s="233">
        <v>2.0000000000000001E-4</v>
      </c>
      <c r="O294" s="233">
        <f>ROUND(E294*N294,2)</f>
        <v>0.04</v>
      </c>
      <c r="P294" s="233">
        <v>0</v>
      </c>
      <c r="Q294" s="233">
        <f>ROUND(E294*P294,2)</f>
        <v>0</v>
      </c>
      <c r="R294" s="234"/>
      <c r="S294" s="234" t="s">
        <v>167</v>
      </c>
      <c r="T294" s="234" t="s">
        <v>144</v>
      </c>
      <c r="U294" s="234">
        <v>0.14000000000000001</v>
      </c>
      <c r="V294" s="234">
        <f>ROUND(E294*U294,2)</f>
        <v>29.68</v>
      </c>
      <c r="W294" s="234"/>
      <c r="X294" s="234" t="s">
        <v>145</v>
      </c>
      <c r="Y294" s="234" t="s">
        <v>146</v>
      </c>
      <c r="Z294" s="214"/>
      <c r="AA294" s="214"/>
      <c r="AB294" s="214"/>
      <c r="AC294" s="214"/>
      <c r="AD294" s="214"/>
      <c r="AE294" s="214"/>
      <c r="AF294" s="214"/>
      <c r="AG294" s="214" t="s">
        <v>147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ht="22.5" outlineLevel="2">
      <c r="A295" s="231"/>
      <c r="B295" s="232"/>
      <c r="C295" s="268" t="s">
        <v>473</v>
      </c>
      <c r="D295" s="256"/>
      <c r="E295" s="256"/>
      <c r="F295" s="256"/>
      <c r="G295" s="256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34"/>
      <c r="Z295" s="214"/>
      <c r="AA295" s="214"/>
      <c r="AB295" s="214"/>
      <c r="AC295" s="214"/>
      <c r="AD295" s="214"/>
      <c r="AE295" s="214"/>
      <c r="AF295" s="214"/>
      <c r="AG295" s="214" t="s">
        <v>154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64" t="str">
        <f>C295</f>
        <v>aplikace nové pojistné hydroizolační fólie na horní hranu krokví, ukončení na navazujících a prostupujících konstrukcích a prvcích lepením (s použitím systémových prvků)</v>
      </c>
      <c r="BB295" s="214"/>
      <c r="BC295" s="214"/>
      <c r="BD295" s="214"/>
      <c r="BE295" s="214"/>
      <c r="BF295" s="214"/>
      <c r="BG295" s="214"/>
      <c r="BH295" s="214"/>
    </row>
    <row r="296" spans="1:60" outlineLevel="3">
      <c r="A296" s="231"/>
      <c r="B296" s="232"/>
      <c r="C296" s="270" t="s">
        <v>474</v>
      </c>
      <c r="D296" s="263"/>
      <c r="E296" s="263"/>
      <c r="F296" s="263"/>
      <c r="G296" s="263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34"/>
      <c r="Z296" s="214"/>
      <c r="AA296" s="214"/>
      <c r="AB296" s="214"/>
      <c r="AC296" s="214"/>
      <c r="AD296" s="214"/>
      <c r="AE296" s="214"/>
      <c r="AF296" s="214"/>
      <c r="AG296" s="214" t="s">
        <v>154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>
      <c r="A297" s="257">
        <v>90</v>
      </c>
      <c r="B297" s="258" t="s">
        <v>475</v>
      </c>
      <c r="C297" s="269" t="s">
        <v>476</v>
      </c>
      <c r="D297" s="259" t="s">
        <v>285</v>
      </c>
      <c r="E297" s="260">
        <v>7.8280000000000002E-2</v>
      </c>
      <c r="F297" s="261"/>
      <c r="G297" s="262">
        <f>ROUND(E297*F297,2)</f>
        <v>0</v>
      </c>
      <c r="H297" s="235"/>
      <c r="I297" s="234">
        <f>ROUND(E297*H297,2)</f>
        <v>0</v>
      </c>
      <c r="J297" s="235"/>
      <c r="K297" s="234">
        <f>ROUND(E297*J297,2)</f>
        <v>0</v>
      </c>
      <c r="L297" s="234">
        <v>21</v>
      </c>
      <c r="M297" s="234">
        <f>G297*(1+L297/100)</f>
        <v>0</v>
      </c>
      <c r="N297" s="233">
        <v>0</v>
      </c>
      <c r="O297" s="233">
        <f>ROUND(E297*N297,2)</f>
        <v>0</v>
      </c>
      <c r="P297" s="233">
        <v>0</v>
      </c>
      <c r="Q297" s="233">
        <f>ROUND(E297*P297,2)</f>
        <v>0</v>
      </c>
      <c r="R297" s="234"/>
      <c r="S297" s="234" t="s">
        <v>144</v>
      </c>
      <c r="T297" s="234" t="s">
        <v>144</v>
      </c>
      <c r="U297" s="234">
        <v>2.1779999999999999</v>
      </c>
      <c r="V297" s="234">
        <f>ROUND(E297*U297,2)</f>
        <v>0.17</v>
      </c>
      <c r="W297" s="234"/>
      <c r="X297" s="234" t="s">
        <v>286</v>
      </c>
      <c r="Y297" s="234" t="s">
        <v>146</v>
      </c>
      <c r="Z297" s="214"/>
      <c r="AA297" s="214"/>
      <c r="AB297" s="214"/>
      <c r="AC297" s="214"/>
      <c r="AD297" s="214"/>
      <c r="AE297" s="214"/>
      <c r="AF297" s="214"/>
      <c r="AG297" s="214" t="s">
        <v>287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>
      <c r="A298" s="243" t="s">
        <v>139</v>
      </c>
      <c r="B298" s="244" t="s">
        <v>100</v>
      </c>
      <c r="C298" s="265" t="s">
        <v>101</v>
      </c>
      <c r="D298" s="245"/>
      <c r="E298" s="246"/>
      <c r="F298" s="247"/>
      <c r="G298" s="248">
        <f>SUMIF(AG299:AG318,"&lt;&gt;NOR",G299:G318)</f>
        <v>0</v>
      </c>
      <c r="H298" s="242"/>
      <c r="I298" s="242">
        <f>SUM(I299:I318)</f>
        <v>0</v>
      </c>
      <c r="J298" s="242"/>
      <c r="K298" s="242">
        <f>SUM(K299:K318)</f>
        <v>0</v>
      </c>
      <c r="L298" s="242"/>
      <c r="M298" s="242">
        <f>SUM(M299:M318)</f>
        <v>0</v>
      </c>
      <c r="N298" s="241"/>
      <c r="O298" s="241">
        <f>SUM(O299:O318)</f>
        <v>0.01</v>
      </c>
      <c r="P298" s="241"/>
      <c r="Q298" s="241">
        <f>SUM(Q299:Q318)</f>
        <v>0</v>
      </c>
      <c r="R298" s="242"/>
      <c r="S298" s="242"/>
      <c r="T298" s="242"/>
      <c r="U298" s="242"/>
      <c r="V298" s="242">
        <f>SUM(V299:V318)</f>
        <v>43.04</v>
      </c>
      <c r="W298" s="242"/>
      <c r="X298" s="242"/>
      <c r="Y298" s="242"/>
      <c r="AG298" t="s">
        <v>140</v>
      </c>
    </row>
    <row r="299" spans="1:60" outlineLevel="1">
      <c r="A299" s="257">
        <v>91</v>
      </c>
      <c r="B299" s="258" t="s">
        <v>477</v>
      </c>
      <c r="C299" s="269" t="s">
        <v>478</v>
      </c>
      <c r="D299" s="259" t="s">
        <v>143</v>
      </c>
      <c r="E299" s="260">
        <v>44.8</v>
      </c>
      <c r="F299" s="261"/>
      <c r="G299" s="262">
        <f>ROUND(E299*F299,2)</f>
        <v>0</v>
      </c>
      <c r="H299" s="235"/>
      <c r="I299" s="234">
        <f>ROUND(E299*H299,2)</f>
        <v>0</v>
      </c>
      <c r="J299" s="235"/>
      <c r="K299" s="234">
        <f>ROUND(E299*J299,2)</f>
        <v>0</v>
      </c>
      <c r="L299" s="234">
        <v>21</v>
      </c>
      <c r="M299" s="234">
        <f>G299*(1+L299/100)</f>
        <v>0</v>
      </c>
      <c r="N299" s="233">
        <v>3.2000000000000003E-4</v>
      </c>
      <c r="O299" s="233">
        <f>ROUND(E299*N299,2)</f>
        <v>0.01</v>
      </c>
      <c r="P299" s="233">
        <v>0</v>
      </c>
      <c r="Q299" s="233">
        <f>ROUND(E299*P299,2)</f>
        <v>0</v>
      </c>
      <c r="R299" s="234"/>
      <c r="S299" s="234" t="s">
        <v>144</v>
      </c>
      <c r="T299" s="234" t="s">
        <v>144</v>
      </c>
      <c r="U299" s="234">
        <v>0.96</v>
      </c>
      <c r="V299" s="234">
        <f>ROUND(E299*U299,2)</f>
        <v>43.01</v>
      </c>
      <c r="W299" s="234"/>
      <c r="X299" s="234" t="s">
        <v>145</v>
      </c>
      <c r="Y299" s="234" t="s">
        <v>146</v>
      </c>
      <c r="Z299" s="214"/>
      <c r="AA299" s="214"/>
      <c r="AB299" s="214"/>
      <c r="AC299" s="214"/>
      <c r="AD299" s="214"/>
      <c r="AE299" s="214"/>
      <c r="AF299" s="214"/>
      <c r="AG299" s="214" t="s">
        <v>147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ht="22.5" outlineLevel="1">
      <c r="A300" s="250">
        <v>92</v>
      </c>
      <c r="B300" s="251" t="s">
        <v>479</v>
      </c>
      <c r="C300" s="266" t="s">
        <v>480</v>
      </c>
      <c r="D300" s="252" t="s">
        <v>185</v>
      </c>
      <c r="E300" s="253">
        <v>1</v>
      </c>
      <c r="F300" s="254"/>
      <c r="G300" s="255">
        <f>ROUND(E300*F300,2)</f>
        <v>0</v>
      </c>
      <c r="H300" s="235"/>
      <c r="I300" s="234">
        <f>ROUND(E300*H300,2)</f>
        <v>0</v>
      </c>
      <c r="J300" s="235"/>
      <c r="K300" s="234">
        <f>ROUND(E300*J300,2)</f>
        <v>0</v>
      </c>
      <c r="L300" s="234">
        <v>21</v>
      </c>
      <c r="M300" s="234">
        <f>G300*(1+L300/100)</f>
        <v>0</v>
      </c>
      <c r="N300" s="233">
        <v>0</v>
      </c>
      <c r="O300" s="233">
        <f>ROUND(E300*N300,2)</f>
        <v>0</v>
      </c>
      <c r="P300" s="233">
        <v>0</v>
      </c>
      <c r="Q300" s="233">
        <f>ROUND(E300*P300,2)</f>
        <v>0</v>
      </c>
      <c r="R300" s="234"/>
      <c r="S300" s="234" t="s">
        <v>167</v>
      </c>
      <c r="T300" s="234" t="s">
        <v>168</v>
      </c>
      <c r="U300" s="234">
        <v>0</v>
      </c>
      <c r="V300" s="234">
        <f>ROUND(E300*U300,2)</f>
        <v>0</v>
      </c>
      <c r="W300" s="234"/>
      <c r="X300" s="234" t="s">
        <v>145</v>
      </c>
      <c r="Y300" s="234" t="s">
        <v>146</v>
      </c>
      <c r="Z300" s="214"/>
      <c r="AA300" s="214"/>
      <c r="AB300" s="214"/>
      <c r="AC300" s="214"/>
      <c r="AD300" s="214"/>
      <c r="AE300" s="214"/>
      <c r="AF300" s="214"/>
      <c r="AG300" s="214" t="s">
        <v>147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2">
      <c r="A301" s="231"/>
      <c r="B301" s="232"/>
      <c r="C301" s="268" t="s">
        <v>481</v>
      </c>
      <c r="D301" s="256"/>
      <c r="E301" s="256"/>
      <c r="F301" s="256"/>
      <c r="G301" s="256"/>
      <c r="H301" s="234"/>
      <c r="I301" s="234"/>
      <c r="J301" s="234"/>
      <c r="K301" s="234"/>
      <c r="L301" s="234"/>
      <c r="M301" s="234"/>
      <c r="N301" s="233"/>
      <c r="O301" s="233"/>
      <c r="P301" s="233"/>
      <c r="Q301" s="233"/>
      <c r="R301" s="234"/>
      <c r="S301" s="234"/>
      <c r="T301" s="234"/>
      <c r="U301" s="234"/>
      <c r="V301" s="234"/>
      <c r="W301" s="234"/>
      <c r="X301" s="234"/>
      <c r="Y301" s="234"/>
      <c r="Z301" s="214"/>
      <c r="AA301" s="214"/>
      <c r="AB301" s="214"/>
      <c r="AC301" s="214"/>
      <c r="AD301" s="214"/>
      <c r="AE301" s="214"/>
      <c r="AF301" s="214"/>
      <c r="AG301" s="214" t="s">
        <v>154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3">
      <c r="A302" s="231"/>
      <c r="B302" s="232"/>
      <c r="C302" s="271" t="s">
        <v>224</v>
      </c>
      <c r="D302" s="238"/>
      <c r="E302" s="239"/>
      <c r="F302" s="240"/>
      <c r="G302" s="240"/>
      <c r="H302" s="234"/>
      <c r="I302" s="234"/>
      <c r="J302" s="234"/>
      <c r="K302" s="234"/>
      <c r="L302" s="234"/>
      <c r="M302" s="234"/>
      <c r="N302" s="233"/>
      <c r="O302" s="233"/>
      <c r="P302" s="233"/>
      <c r="Q302" s="233"/>
      <c r="R302" s="234"/>
      <c r="S302" s="234"/>
      <c r="T302" s="234"/>
      <c r="U302" s="234"/>
      <c r="V302" s="234"/>
      <c r="W302" s="234"/>
      <c r="X302" s="234"/>
      <c r="Y302" s="234"/>
      <c r="Z302" s="214"/>
      <c r="AA302" s="214"/>
      <c r="AB302" s="214"/>
      <c r="AC302" s="214"/>
      <c r="AD302" s="214"/>
      <c r="AE302" s="214"/>
      <c r="AF302" s="214"/>
      <c r="AG302" s="214" t="s">
        <v>154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3">
      <c r="A303" s="231"/>
      <c r="B303" s="232"/>
      <c r="C303" s="270" t="s">
        <v>482</v>
      </c>
      <c r="D303" s="263"/>
      <c r="E303" s="263"/>
      <c r="F303" s="263"/>
      <c r="G303" s="263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34"/>
      <c r="Z303" s="214"/>
      <c r="AA303" s="214"/>
      <c r="AB303" s="214"/>
      <c r="AC303" s="214"/>
      <c r="AD303" s="214"/>
      <c r="AE303" s="214"/>
      <c r="AF303" s="214"/>
      <c r="AG303" s="214" t="s">
        <v>154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3">
      <c r="A304" s="231"/>
      <c r="B304" s="232"/>
      <c r="C304" s="270" t="s">
        <v>483</v>
      </c>
      <c r="D304" s="263"/>
      <c r="E304" s="263"/>
      <c r="F304" s="263"/>
      <c r="G304" s="263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34"/>
      <c r="Z304" s="214"/>
      <c r="AA304" s="214"/>
      <c r="AB304" s="214"/>
      <c r="AC304" s="214"/>
      <c r="AD304" s="214"/>
      <c r="AE304" s="214"/>
      <c r="AF304" s="214"/>
      <c r="AG304" s="214" t="s">
        <v>154</v>
      </c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3">
      <c r="A305" s="231"/>
      <c r="B305" s="232"/>
      <c r="C305" s="270" t="s">
        <v>484</v>
      </c>
      <c r="D305" s="263"/>
      <c r="E305" s="263"/>
      <c r="F305" s="263"/>
      <c r="G305" s="263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34"/>
      <c r="Z305" s="214"/>
      <c r="AA305" s="214"/>
      <c r="AB305" s="214"/>
      <c r="AC305" s="214"/>
      <c r="AD305" s="214"/>
      <c r="AE305" s="214"/>
      <c r="AF305" s="214"/>
      <c r="AG305" s="214" t="s">
        <v>154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3">
      <c r="A306" s="231"/>
      <c r="B306" s="232"/>
      <c r="C306" s="270" t="s">
        <v>485</v>
      </c>
      <c r="D306" s="263"/>
      <c r="E306" s="263"/>
      <c r="F306" s="263"/>
      <c r="G306" s="263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34"/>
      <c r="Z306" s="214"/>
      <c r="AA306" s="214"/>
      <c r="AB306" s="214"/>
      <c r="AC306" s="214"/>
      <c r="AD306" s="214"/>
      <c r="AE306" s="214"/>
      <c r="AF306" s="214"/>
      <c r="AG306" s="214" t="s">
        <v>154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ht="22.5" outlineLevel="1">
      <c r="A307" s="250">
        <v>93</v>
      </c>
      <c r="B307" s="251" t="s">
        <v>486</v>
      </c>
      <c r="C307" s="266" t="s">
        <v>487</v>
      </c>
      <c r="D307" s="252" t="s">
        <v>185</v>
      </c>
      <c r="E307" s="253">
        <v>1</v>
      </c>
      <c r="F307" s="254"/>
      <c r="G307" s="255">
        <f>ROUND(E307*F307,2)</f>
        <v>0</v>
      </c>
      <c r="H307" s="235"/>
      <c r="I307" s="234">
        <f>ROUND(E307*H307,2)</f>
        <v>0</v>
      </c>
      <c r="J307" s="235"/>
      <c r="K307" s="234">
        <f>ROUND(E307*J307,2)</f>
        <v>0</v>
      </c>
      <c r="L307" s="234">
        <v>21</v>
      </c>
      <c r="M307" s="234">
        <f>G307*(1+L307/100)</f>
        <v>0</v>
      </c>
      <c r="N307" s="233">
        <v>0</v>
      </c>
      <c r="O307" s="233">
        <f>ROUND(E307*N307,2)</f>
        <v>0</v>
      </c>
      <c r="P307" s="233">
        <v>0</v>
      </c>
      <c r="Q307" s="233">
        <f>ROUND(E307*P307,2)</f>
        <v>0</v>
      </c>
      <c r="R307" s="234"/>
      <c r="S307" s="234" t="s">
        <v>167</v>
      </c>
      <c r="T307" s="234" t="s">
        <v>168</v>
      </c>
      <c r="U307" s="234">
        <v>0</v>
      </c>
      <c r="V307" s="234">
        <f>ROUND(E307*U307,2)</f>
        <v>0</v>
      </c>
      <c r="W307" s="234"/>
      <c r="X307" s="234" t="s">
        <v>145</v>
      </c>
      <c r="Y307" s="234" t="s">
        <v>146</v>
      </c>
      <c r="Z307" s="214"/>
      <c r="AA307" s="214"/>
      <c r="AB307" s="214"/>
      <c r="AC307" s="214"/>
      <c r="AD307" s="214"/>
      <c r="AE307" s="214"/>
      <c r="AF307" s="214"/>
      <c r="AG307" s="214" t="s">
        <v>147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2">
      <c r="A308" s="231"/>
      <c r="B308" s="232"/>
      <c r="C308" s="268" t="s">
        <v>488</v>
      </c>
      <c r="D308" s="256"/>
      <c r="E308" s="256"/>
      <c r="F308" s="256"/>
      <c r="G308" s="256"/>
      <c r="H308" s="234"/>
      <c r="I308" s="234"/>
      <c r="J308" s="234"/>
      <c r="K308" s="234"/>
      <c r="L308" s="234"/>
      <c r="M308" s="234"/>
      <c r="N308" s="233"/>
      <c r="O308" s="233"/>
      <c r="P308" s="233"/>
      <c r="Q308" s="233"/>
      <c r="R308" s="234"/>
      <c r="S308" s="234"/>
      <c r="T308" s="234"/>
      <c r="U308" s="234"/>
      <c r="V308" s="234"/>
      <c r="W308" s="234"/>
      <c r="X308" s="234"/>
      <c r="Y308" s="234"/>
      <c r="Z308" s="214"/>
      <c r="AA308" s="214"/>
      <c r="AB308" s="214"/>
      <c r="AC308" s="214"/>
      <c r="AD308" s="214"/>
      <c r="AE308" s="214"/>
      <c r="AF308" s="214"/>
      <c r="AG308" s="214" t="s">
        <v>154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3">
      <c r="A309" s="231"/>
      <c r="B309" s="232"/>
      <c r="C309" s="270" t="s">
        <v>489</v>
      </c>
      <c r="D309" s="263"/>
      <c r="E309" s="263"/>
      <c r="F309" s="263"/>
      <c r="G309" s="263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34"/>
      <c r="Z309" s="214"/>
      <c r="AA309" s="214"/>
      <c r="AB309" s="214"/>
      <c r="AC309" s="214"/>
      <c r="AD309" s="214"/>
      <c r="AE309" s="214"/>
      <c r="AF309" s="214"/>
      <c r="AG309" s="214" t="s">
        <v>154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3">
      <c r="A310" s="231"/>
      <c r="B310" s="232"/>
      <c r="C310" s="271" t="s">
        <v>224</v>
      </c>
      <c r="D310" s="238"/>
      <c r="E310" s="239"/>
      <c r="F310" s="240"/>
      <c r="G310" s="240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34"/>
      <c r="Z310" s="214"/>
      <c r="AA310" s="214"/>
      <c r="AB310" s="214"/>
      <c r="AC310" s="214"/>
      <c r="AD310" s="214"/>
      <c r="AE310" s="214"/>
      <c r="AF310" s="214"/>
      <c r="AG310" s="214" t="s">
        <v>154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3">
      <c r="A311" s="231"/>
      <c r="B311" s="232"/>
      <c r="C311" s="270" t="s">
        <v>490</v>
      </c>
      <c r="D311" s="263"/>
      <c r="E311" s="263"/>
      <c r="F311" s="263"/>
      <c r="G311" s="263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34"/>
      <c r="Z311" s="214"/>
      <c r="AA311" s="214"/>
      <c r="AB311" s="214"/>
      <c r="AC311" s="214"/>
      <c r="AD311" s="214"/>
      <c r="AE311" s="214"/>
      <c r="AF311" s="214"/>
      <c r="AG311" s="214" t="s">
        <v>154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3">
      <c r="A312" s="231"/>
      <c r="B312" s="232"/>
      <c r="C312" s="271" t="s">
        <v>224</v>
      </c>
      <c r="D312" s="238"/>
      <c r="E312" s="239"/>
      <c r="F312" s="240"/>
      <c r="G312" s="240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34"/>
      <c r="Z312" s="214"/>
      <c r="AA312" s="214"/>
      <c r="AB312" s="214"/>
      <c r="AC312" s="214"/>
      <c r="AD312" s="214"/>
      <c r="AE312" s="214"/>
      <c r="AF312" s="214"/>
      <c r="AG312" s="214" t="s">
        <v>154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3">
      <c r="A313" s="231"/>
      <c r="B313" s="232"/>
      <c r="C313" s="270" t="s">
        <v>491</v>
      </c>
      <c r="D313" s="263"/>
      <c r="E313" s="263"/>
      <c r="F313" s="263"/>
      <c r="G313" s="263"/>
      <c r="H313" s="234"/>
      <c r="I313" s="234"/>
      <c r="J313" s="234"/>
      <c r="K313" s="234"/>
      <c r="L313" s="234"/>
      <c r="M313" s="234"/>
      <c r="N313" s="233"/>
      <c r="O313" s="233"/>
      <c r="P313" s="233"/>
      <c r="Q313" s="233"/>
      <c r="R313" s="234"/>
      <c r="S313" s="234"/>
      <c r="T313" s="234"/>
      <c r="U313" s="234"/>
      <c r="V313" s="234"/>
      <c r="W313" s="234"/>
      <c r="X313" s="234"/>
      <c r="Y313" s="234"/>
      <c r="Z313" s="214"/>
      <c r="AA313" s="214"/>
      <c r="AB313" s="214"/>
      <c r="AC313" s="214"/>
      <c r="AD313" s="214"/>
      <c r="AE313" s="214"/>
      <c r="AF313" s="214"/>
      <c r="AG313" s="214" t="s">
        <v>154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>
      <c r="A314" s="250">
        <v>94</v>
      </c>
      <c r="B314" s="251" t="s">
        <v>492</v>
      </c>
      <c r="C314" s="266" t="s">
        <v>493</v>
      </c>
      <c r="D314" s="252" t="s">
        <v>201</v>
      </c>
      <c r="E314" s="253">
        <v>16</v>
      </c>
      <c r="F314" s="254"/>
      <c r="G314" s="255">
        <f>ROUND(E314*F314,2)</f>
        <v>0</v>
      </c>
      <c r="H314" s="235"/>
      <c r="I314" s="234">
        <f>ROUND(E314*H314,2)</f>
        <v>0</v>
      </c>
      <c r="J314" s="235"/>
      <c r="K314" s="234">
        <f>ROUND(E314*J314,2)</f>
        <v>0</v>
      </c>
      <c r="L314" s="234">
        <v>21</v>
      </c>
      <c r="M314" s="234">
        <f>G314*(1+L314/100)</f>
        <v>0</v>
      </c>
      <c r="N314" s="233">
        <v>0</v>
      </c>
      <c r="O314" s="233">
        <f>ROUND(E314*N314,2)</f>
        <v>0</v>
      </c>
      <c r="P314" s="233">
        <v>0</v>
      </c>
      <c r="Q314" s="233">
        <f>ROUND(E314*P314,2)</f>
        <v>0</v>
      </c>
      <c r="R314" s="234"/>
      <c r="S314" s="234" t="s">
        <v>167</v>
      </c>
      <c r="T314" s="234" t="s">
        <v>168</v>
      </c>
      <c r="U314" s="234">
        <v>0</v>
      </c>
      <c r="V314" s="234">
        <f>ROUND(E314*U314,2)</f>
        <v>0</v>
      </c>
      <c r="W314" s="234"/>
      <c r="X314" s="234" t="s">
        <v>145</v>
      </c>
      <c r="Y314" s="234" t="s">
        <v>146</v>
      </c>
      <c r="Z314" s="214"/>
      <c r="AA314" s="214"/>
      <c r="AB314" s="214"/>
      <c r="AC314" s="214"/>
      <c r="AD314" s="214"/>
      <c r="AE314" s="214"/>
      <c r="AF314" s="214"/>
      <c r="AG314" s="214" t="s">
        <v>147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2">
      <c r="A315" s="231"/>
      <c r="B315" s="232"/>
      <c r="C315" s="268" t="s">
        <v>494</v>
      </c>
      <c r="D315" s="256"/>
      <c r="E315" s="256"/>
      <c r="F315" s="256"/>
      <c r="G315" s="256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34"/>
      <c r="Z315" s="214"/>
      <c r="AA315" s="214"/>
      <c r="AB315" s="214"/>
      <c r="AC315" s="214"/>
      <c r="AD315" s="214"/>
      <c r="AE315" s="214"/>
      <c r="AF315" s="214"/>
      <c r="AG315" s="214" t="s">
        <v>154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3">
      <c r="A316" s="231"/>
      <c r="B316" s="232"/>
      <c r="C316" s="271" t="s">
        <v>224</v>
      </c>
      <c r="D316" s="238"/>
      <c r="E316" s="239"/>
      <c r="F316" s="240"/>
      <c r="G316" s="240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34"/>
      <c r="Z316" s="214"/>
      <c r="AA316" s="214"/>
      <c r="AB316" s="214"/>
      <c r="AC316" s="214"/>
      <c r="AD316" s="214"/>
      <c r="AE316" s="214"/>
      <c r="AF316" s="214"/>
      <c r="AG316" s="214" t="s">
        <v>154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3">
      <c r="A317" s="231"/>
      <c r="B317" s="232"/>
      <c r="C317" s="270" t="s">
        <v>495</v>
      </c>
      <c r="D317" s="263"/>
      <c r="E317" s="263"/>
      <c r="F317" s="263"/>
      <c r="G317" s="263"/>
      <c r="H317" s="234"/>
      <c r="I317" s="234"/>
      <c r="J317" s="234"/>
      <c r="K317" s="234"/>
      <c r="L317" s="234"/>
      <c r="M317" s="234"/>
      <c r="N317" s="233"/>
      <c r="O317" s="233"/>
      <c r="P317" s="233"/>
      <c r="Q317" s="233"/>
      <c r="R317" s="234"/>
      <c r="S317" s="234"/>
      <c r="T317" s="234"/>
      <c r="U317" s="234"/>
      <c r="V317" s="234"/>
      <c r="W317" s="234"/>
      <c r="X317" s="234"/>
      <c r="Y317" s="234"/>
      <c r="Z317" s="214"/>
      <c r="AA317" s="214"/>
      <c r="AB317" s="214"/>
      <c r="AC317" s="214"/>
      <c r="AD317" s="214"/>
      <c r="AE317" s="214"/>
      <c r="AF317" s="214"/>
      <c r="AG317" s="214" t="s">
        <v>154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>
      <c r="A318" s="257">
        <v>95</v>
      </c>
      <c r="B318" s="258" t="s">
        <v>496</v>
      </c>
      <c r="C318" s="269" t="s">
        <v>497</v>
      </c>
      <c r="D318" s="259" t="s">
        <v>285</v>
      </c>
      <c r="E318" s="260">
        <v>1.434E-2</v>
      </c>
      <c r="F318" s="261"/>
      <c r="G318" s="262">
        <f>ROUND(E318*F318,2)</f>
        <v>0</v>
      </c>
      <c r="H318" s="235"/>
      <c r="I318" s="234">
        <f>ROUND(E318*H318,2)</f>
        <v>0</v>
      </c>
      <c r="J318" s="235"/>
      <c r="K318" s="234">
        <f>ROUND(E318*J318,2)</f>
        <v>0</v>
      </c>
      <c r="L318" s="234">
        <v>21</v>
      </c>
      <c r="M318" s="234">
        <f>G318*(1+L318/100)</f>
        <v>0</v>
      </c>
      <c r="N318" s="233">
        <v>0</v>
      </c>
      <c r="O318" s="233">
        <f>ROUND(E318*N318,2)</f>
        <v>0</v>
      </c>
      <c r="P318" s="233">
        <v>0</v>
      </c>
      <c r="Q318" s="233">
        <f>ROUND(E318*P318,2)</f>
        <v>0</v>
      </c>
      <c r="R318" s="234"/>
      <c r="S318" s="234" t="s">
        <v>144</v>
      </c>
      <c r="T318" s="234" t="s">
        <v>144</v>
      </c>
      <c r="U318" s="234">
        <v>2.2549999999999999</v>
      </c>
      <c r="V318" s="234">
        <f>ROUND(E318*U318,2)</f>
        <v>0.03</v>
      </c>
      <c r="W318" s="234"/>
      <c r="X318" s="234" t="s">
        <v>286</v>
      </c>
      <c r="Y318" s="234" t="s">
        <v>146</v>
      </c>
      <c r="Z318" s="214"/>
      <c r="AA318" s="214"/>
      <c r="AB318" s="214"/>
      <c r="AC318" s="214"/>
      <c r="AD318" s="214"/>
      <c r="AE318" s="214"/>
      <c r="AF318" s="214"/>
      <c r="AG318" s="214" t="s">
        <v>287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>
      <c r="A319" s="243" t="s">
        <v>139</v>
      </c>
      <c r="B319" s="244" t="s">
        <v>102</v>
      </c>
      <c r="C319" s="265" t="s">
        <v>103</v>
      </c>
      <c r="D319" s="245"/>
      <c r="E319" s="246"/>
      <c r="F319" s="247"/>
      <c r="G319" s="248">
        <f>SUMIF(AG320:AG323,"&lt;&gt;NOR",G320:G323)</f>
        <v>0</v>
      </c>
      <c r="H319" s="242"/>
      <c r="I319" s="242">
        <f>SUM(I320:I323)</f>
        <v>0</v>
      </c>
      <c r="J319" s="242"/>
      <c r="K319" s="242">
        <f>SUM(K320:K323)</f>
        <v>0</v>
      </c>
      <c r="L319" s="242"/>
      <c r="M319" s="242">
        <f>SUM(M320:M323)</f>
        <v>0</v>
      </c>
      <c r="N319" s="241"/>
      <c r="O319" s="241">
        <f>SUM(O320:O323)</f>
        <v>0</v>
      </c>
      <c r="P319" s="241"/>
      <c r="Q319" s="241">
        <f>SUM(Q320:Q323)</f>
        <v>0</v>
      </c>
      <c r="R319" s="242"/>
      <c r="S319" s="242"/>
      <c r="T319" s="242"/>
      <c r="U319" s="242"/>
      <c r="V319" s="242">
        <f>SUM(V320:V323)</f>
        <v>0</v>
      </c>
      <c r="W319" s="242"/>
      <c r="X319" s="242"/>
      <c r="Y319" s="242"/>
      <c r="AG319" t="s">
        <v>140</v>
      </c>
    </row>
    <row r="320" spans="1:60" outlineLevel="1">
      <c r="A320" s="250">
        <v>96</v>
      </c>
      <c r="B320" s="251" t="s">
        <v>498</v>
      </c>
      <c r="C320" s="266" t="s">
        <v>499</v>
      </c>
      <c r="D320" s="252" t="s">
        <v>185</v>
      </c>
      <c r="E320" s="253">
        <v>1</v>
      </c>
      <c r="F320" s="254"/>
      <c r="G320" s="255">
        <f>ROUND(E320*F320,2)</f>
        <v>0</v>
      </c>
      <c r="H320" s="235"/>
      <c r="I320" s="234">
        <f>ROUND(E320*H320,2)</f>
        <v>0</v>
      </c>
      <c r="J320" s="235"/>
      <c r="K320" s="234">
        <f>ROUND(E320*J320,2)</f>
        <v>0</v>
      </c>
      <c r="L320" s="234">
        <v>21</v>
      </c>
      <c r="M320" s="234">
        <f>G320*(1+L320/100)</f>
        <v>0</v>
      </c>
      <c r="N320" s="233">
        <v>0</v>
      </c>
      <c r="O320" s="233">
        <f>ROUND(E320*N320,2)</f>
        <v>0</v>
      </c>
      <c r="P320" s="233">
        <v>0</v>
      </c>
      <c r="Q320" s="233">
        <f>ROUND(E320*P320,2)</f>
        <v>0</v>
      </c>
      <c r="R320" s="234"/>
      <c r="S320" s="234" t="s">
        <v>167</v>
      </c>
      <c r="T320" s="234" t="s">
        <v>168</v>
      </c>
      <c r="U320" s="234">
        <v>0</v>
      </c>
      <c r="V320" s="234">
        <f>ROUND(E320*U320,2)</f>
        <v>0</v>
      </c>
      <c r="W320" s="234"/>
      <c r="X320" s="234" t="s">
        <v>145</v>
      </c>
      <c r="Y320" s="234" t="s">
        <v>146</v>
      </c>
      <c r="Z320" s="214"/>
      <c r="AA320" s="214"/>
      <c r="AB320" s="214"/>
      <c r="AC320" s="214"/>
      <c r="AD320" s="214"/>
      <c r="AE320" s="214"/>
      <c r="AF320" s="214"/>
      <c r="AG320" s="214" t="s">
        <v>147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2">
      <c r="A321" s="231"/>
      <c r="B321" s="232"/>
      <c r="C321" s="268" t="s">
        <v>494</v>
      </c>
      <c r="D321" s="256"/>
      <c r="E321" s="256"/>
      <c r="F321" s="256"/>
      <c r="G321" s="256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34"/>
      <c r="Z321" s="214"/>
      <c r="AA321" s="214"/>
      <c r="AB321" s="214"/>
      <c r="AC321" s="214"/>
      <c r="AD321" s="214"/>
      <c r="AE321" s="214"/>
      <c r="AF321" s="214"/>
      <c r="AG321" s="214" t="s">
        <v>154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3">
      <c r="A322" s="231"/>
      <c r="B322" s="232"/>
      <c r="C322" s="271" t="s">
        <v>224</v>
      </c>
      <c r="D322" s="238"/>
      <c r="E322" s="239"/>
      <c r="F322" s="240"/>
      <c r="G322" s="240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34"/>
      <c r="Z322" s="214"/>
      <c r="AA322" s="214"/>
      <c r="AB322" s="214"/>
      <c r="AC322" s="214"/>
      <c r="AD322" s="214"/>
      <c r="AE322" s="214"/>
      <c r="AF322" s="214"/>
      <c r="AG322" s="214" t="s">
        <v>154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3">
      <c r="A323" s="231"/>
      <c r="B323" s="232"/>
      <c r="C323" s="270" t="s">
        <v>500</v>
      </c>
      <c r="D323" s="263"/>
      <c r="E323" s="263"/>
      <c r="F323" s="263"/>
      <c r="G323" s="263"/>
      <c r="H323" s="234"/>
      <c r="I323" s="234"/>
      <c r="J323" s="234"/>
      <c r="K323" s="234"/>
      <c r="L323" s="234"/>
      <c r="M323" s="234"/>
      <c r="N323" s="233"/>
      <c r="O323" s="233"/>
      <c r="P323" s="233"/>
      <c r="Q323" s="233"/>
      <c r="R323" s="234"/>
      <c r="S323" s="234"/>
      <c r="T323" s="234"/>
      <c r="U323" s="234"/>
      <c r="V323" s="234"/>
      <c r="W323" s="234"/>
      <c r="X323" s="234"/>
      <c r="Y323" s="234"/>
      <c r="Z323" s="214"/>
      <c r="AA323" s="214"/>
      <c r="AB323" s="214"/>
      <c r="AC323" s="214"/>
      <c r="AD323" s="214"/>
      <c r="AE323" s="214"/>
      <c r="AF323" s="214"/>
      <c r="AG323" s="214" t="s">
        <v>154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>
      <c r="A324" s="243" t="s">
        <v>139</v>
      </c>
      <c r="B324" s="244" t="s">
        <v>104</v>
      </c>
      <c r="C324" s="265" t="s">
        <v>105</v>
      </c>
      <c r="D324" s="245"/>
      <c r="E324" s="246"/>
      <c r="F324" s="247"/>
      <c r="G324" s="248">
        <f>SUMIF(AG325:AG330,"&lt;&gt;NOR",G325:G330)</f>
        <v>0</v>
      </c>
      <c r="H324" s="242"/>
      <c r="I324" s="242">
        <f>SUM(I325:I330)</f>
        <v>0</v>
      </c>
      <c r="J324" s="242"/>
      <c r="K324" s="242">
        <f>SUM(K325:K330)</f>
        <v>0</v>
      </c>
      <c r="L324" s="242"/>
      <c r="M324" s="242">
        <f>SUM(M325:M330)</f>
        <v>0</v>
      </c>
      <c r="N324" s="241"/>
      <c r="O324" s="241">
        <f>SUM(O325:O330)</f>
        <v>0.01</v>
      </c>
      <c r="P324" s="241"/>
      <c r="Q324" s="241">
        <f>SUM(Q325:Q330)</f>
        <v>0</v>
      </c>
      <c r="R324" s="242"/>
      <c r="S324" s="242"/>
      <c r="T324" s="242"/>
      <c r="U324" s="242"/>
      <c r="V324" s="242">
        <f>SUM(V325:V330)</f>
        <v>5.08</v>
      </c>
      <c r="W324" s="242"/>
      <c r="X324" s="242"/>
      <c r="Y324" s="242"/>
      <c r="AG324" t="s">
        <v>140</v>
      </c>
    </row>
    <row r="325" spans="1:60" outlineLevel="1">
      <c r="A325" s="257">
        <v>97</v>
      </c>
      <c r="B325" s="258" t="s">
        <v>501</v>
      </c>
      <c r="C325" s="269" t="s">
        <v>502</v>
      </c>
      <c r="D325" s="259" t="s">
        <v>143</v>
      </c>
      <c r="E325" s="260">
        <v>45</v>
      </c>
      <c r="F325" s="261"/>
      <c r="G325" s="262">
        <f>ROUND(E325*F325,2)</f>
        <v>0</v>
      </c>
      <c r="H325" s="235"/>
      <c r="I325" s="234">
        <f>ROUND(E325*H325,2)</f>
        <v>0</v>
      </c>
      <c r="J325" s="235"/>
      <c r="K325" s="234">
        <f>ROUND(E325*J325,2)</f>
        <v>0</v>
      </c>
      <c r="L325" s="234">
        <v>21</v>
      </c>
      <c r="M325" s="234">
        <f>G325*(1+L325/100)</f>
        <v>0</v>
      </c>
      <c r="N325" s="233">
        <v>4.0000000000000003E-5</v>
      </c>
      <c r="O325" s="233">
        <f>ROUND(E325*N325,2)</f>
        <v>0</v>
      </c>
      <c r="P325" s="233">
        <v>0</v>
      </c>
      <c r="Q325" s="233">
        <f>ROUND(E325*P325,2)</f>
        <v>0</v>
      </c>
      <c r="R325" s="234"/>
      <c r="S325" s="234" t="s">
        <v>144</v>
      </c>
      <c r="T325" s="234" t="s">
        <v>293</v>
      </c>
      <c r="U325" s="234">
        <v>0.08</v>
      </c>
      <c r="V325" s="234">
        <f>ROUND(E325*U325,2)</f>
        <v>3.6</v>
      </c>
      <c r="W325" s="234"/>
      <c r="X325" s="234" t="s">
        <v>145</v>
      </c>
      <c r="Y325" s="234" t="s">
        <v>146</v>
      </c>
      <c r="Z325" s="214"/>
      <c r="AA325" s="214"/>
      <c r="AB325" s="214"/>
      <c r="AC325" s="214"/>
      <c r="AD325" s="214"/>
      <c r="AE325" s="214"/>
      <c r="AF325" s="214"/>
      <c r="AG325" s="214" t="s">
        <v>147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>
      <c r="A326" s="257">
        <v>98</v>
      </c>
      <c r="B326" s="258" t="s">
        <v>503</v>
      </c>
      <c r="C326" s="269" t="s">
        <v>504</v>
      </c>
      <c r="D326" s="259" t="s">
        <v>143</v>
      </c>
      <c r="E326" s="260">
        <v>10</v>
      </c>
      <c r="F326" s="261"/>
      <c r="G326" s="262">
        <f>ROUND(E326*F326,2)</f>
        <v>0</v>
      </c>
      <c r="H326" s="235"/>
      <c r="I326" s="234">
        <f>ROUND(E326*H326,2)</f>
        <v>0</v>
      </c>
      <c r="J326" s="235"/>
      <c r="K326" s="234">
        <f>ROUND(E326*J326,2)</f>
        <v>0</v>
      </c>
      <c r="L326" s="234">
        <v>21</v>
      </c>
      <c r="M326" s="234">
        <f>G326*(1+L326/100)</f>
        <v>0</v>
      </c>
      <c r="N326" s="233">
        <v>6.9999999999999994E-5</v>
      </c>
      <c r="O326" s="233">
        <f>ROUND(E326*N326,2)</f>
        <v>0</v>
      </c>
      <c r="P326" s="233">
        <v>0</v>
      </c>
      <c r="Q326" s="233">
        <f>ROUND(E326*P326,2)</f>
        <v>0</v>
      </c>
      <c r="R326" s="234"/>
      <c r="S326" s="234" t="s">
        <v>144</v>
      </c>
      <c r="T326" s="234" t="s">
        <v>293</v>
      </c>
      <c r="U326" s="234">
        <v>0.03</v>
      </c>
      <c r="V326" s="234">
        <f>ROUND(E326*U326,2)</f>
        <v>0.3</v>
      </c>
      <c r="W326" s="234"/>
      <c r="X326" s="234" t="s">
        <v>145</v>
      </c>
      <c r="Y326" s="234" t="s">
        <v>146</v>
      </c>
      <c r="Z326" s="214"/>
      <c r="AA326" s="214"/>
      <c r="AB326" s="214"/>
      <c r="AC326" s="214"/>
      <c r="AD326" s="214"/>
      <c r="AE326" s="214"/>
      <c r="AF326" s="214"/>
      <c r="AG326" s="214" t="s">
        <v>147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>
      <c r="A327" s="250">
        <v>99</v>
      </c>
      <c r="B327" s="251" t="s">
        <v>505</v>
      </c>
      <c r="C327" s="266" t="s">
        <v>506</v>
      </c>
      <c r="D327" s="252" t="s">
        <v>143</v>
      </c>
      <c r="E327" s="253">
        <v>10</v>
      </c>
      <c r="F327" s="254"/>
      <c r="G327" s="255">
        <f>ROUND(E327*F327,2)</f>
        <v>0</v>
      </c>
      <c r="H327" s="235"/>
      <c r="I327" s="234">
        <f>ROUND(E327*H327,2)</f>
        <v>0</v>
      </c>
      <c r="J327" s="235"/>
      <c r="K327" s="234">
        <f>ROUND(E327*J327,2)</f>
        <v>0</v>
      </c>
      <c r="L327" s="234">
        <v>21</v>
      </c>
      <c r="M327" s="234">
        <f>G327*(1+L327/100)</f>
        <v>0</v>
      </c>
      <c r="N327" s="233">
        <v>1.4999999999999999E-4</v>
      </c>
      <c r="O327" s="233">
        <f>ROUND(E327*N327,2)</f>
        <v>0</v>
      </c>
      <c r="P327" s="233">
        <v>0</v>
      </c>
      <c r="Q327" s="233">
        <f>ROUND(E327*P327,2)</f>
        <v>0</v>
      </c>
      <c r="R327" s="234"/>
      <c r="S327" s="234" t="s">
        <v>144</v>
      </c>
      <c r="T327" s="234" t="s">
        <v>293</v>
      </c>
      <c r="U327" s="234">
        <v>0.1</v>
      </c>
      <c r="V327" s="234">
        <f>ROUND(E327*U327,2)</f>
        <v>1</v>
      </c>
      <c r="W327" s="234"/>
      <c r="X327" s="234" t="s">
        <v>145</v>
      </c>
      <c r="Y327" s="234" t="s">
        <v>146</v>
      </c>
      <c r="Z327" s="214"/>
      <c r="AA327" s="214"/>
      <c r="AB327" s="214"/>
      <c r="AC327" s="214"/>
      <c r="AD327" s="214"/>
      <c r="AE327" s="214"/>
      <c r="AF327" s="214"/>
      <c r="AG327" s="214" t="s">
        <v>147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2">
      <c r="A328" s="231"/>
      <c r="B328" s="232"/>
      <c r="C328" s="268" t="s">
        <v>507</v>
      </c>
      <c r="D328" s="256"/>
      <c r="E328" s="256"/>
      <c r="F328" s="256"/>
      <c r="G328" s="256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34"/>
      <c r="Z328" s="214"/>
      <c r="AA328" s="214"/>
      <c r="AB328" s="214"/>
      <c r="AC328" s="214"/>
      <c r="AD328" s="214"/>
      <c r="AE328" s="214"/>
      <c r="AF328" s="214"/>
      <c r="AG328" s="214" t="s">
        <v>154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3">
      <c r="A329" s="231"/>
      <c r="B329" s="232"/>
      <c r="C329" s="270" t="s">
        <v>508</v>
      </c>
      <c r="D329" s="263"/>
      <c r="E329" s="263"/>
      <c r="F329" s="263"/>
      <c r="G329" s="263"/>
      <c r="H329" s="234"/>
      <c r="I329" s="234"/>
      <c r="J329" s="234"/>
      <c r="K329" s="234"/>
      <c r="L329" s="234"/>
      <c r="M329" s="234"/>
      <c r="N329" s="233"/>
      <c r="O329" s="233"/>
      <c r="P329" s="233"/>
      <c r="Q329" s="233"/>
      <c r="R329" s="234"/>
      <c r="S329" s="234"/>
      <c r="T329" s="234"/>
      <c r="U329" s="234"/>
      <c r="V329" s="234"/>
      <c r="W329" s="234"/>
      <c r="X329" s="234"/>
      <c r="Y329" s="234"/>
      <c r="Z329" s="214"/>
      <c r="AA329" s="214"/>
      <c r="AB329" s="214"/>
      <c r="AC329" s="214"/>
      <c r="AD329" s="214"/>
      <c r="AE329" s="214"/>
      <c r="AF329" s="214"/>
      <c r="AG329" s="214" t="s">
        <v>154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>
      <c r="A330" s="257">
        <v>100</v>
      </c>
      <c r="B330" s="258" t="s">
        <v>509</v>
      </c>
      <c r="C330" s="269" t="s">
        <v>510</v>
      </c>
      <c r="D330" s="259" t="s">
        <v>143</v>
      </c>
      <c r="E330" s="260">
        <v>18</v>
      </c>
      <c r="F330" s="261"/>
      <c r="G330" s="262">
        <f>ROUND(E330*F330,2)</f>
        <v>0</v>
      </c>
      <c r="H330" s="235"/>
      <c r="I330" s="234">
        <f>ROUND(E330*H330,2)</f>
        <v>0</v>
      </c>
      <c r="J330" s="235"/>
      <c r="K330" s="234">
        <f>ROUND(E330*J330,2)</f>
        <v>0</v>
      </c>
      <c r="L330" s="234">
        <v>21</v>
      </c>
      <c r="M330" s="234">
        <f>G330*(1+L330/100)</f>
        <v>0</v>
      </c>
      <c r="N330" s="233">
        <v>3.5E-4</v>
      </c>
      <c r="O330" s="233">
        <f>ROUND(E330*N330,2)</f>
        <v>0.01</v>
      </c>
      <c r="P330" s="233">
        <v>0</v>
      </c>
      <c r="Q330" s="233">
        <f>ROUND(E330*P330,2)</f>
        <v>0</v>
      </c>
      <c r="R330" s="234"/>
      <c r="S330" s="234" t="s">
        <v>144</v>
      </c>
      <c r="T330" s="234" t="s">
        <v>293</v>
      </c>
      <c r="U330" s="234">
        <v>0.01</v>
      </c>
      <c r="V330" s="234">
        <f>ROUND(E330*U330,2)</f>
        <v>0.18</v>
      </c>
      <c r="W330" s="234"/>
      <c r="X330" s="234" t="s">
        <v>145</v>
      </c>
      <c r="Y330" s="234" t="s">
        <v>146</v>
      </c>
      <c r="Z330" s="214"/>
      <c r="AA330" s="214"/>
      <c r="AB330" s="214"/>
      <c r="AC330" s="214"/>
      <c r="AD330" s="214"/>
      <c r="AE330" s="214"/>
      <c r="AF330" s="214"/>
      <c r="AG330" s="214" t="s">
        <v>147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>
      <c r="A331" s="243" t="s">
        <v>139</v>
      </c>
      <c r="B331" s="244" t="s">
        <v>106</v>
      </c>
      <c r="C331" s="265" t="s">
        <v>107</v>
      </c>
      <c r="D331" s="245"/>
      <c r="E331" s="246"/>
      <c r="F331" s="247"/>
      <c r="G331" s="248">
        <f>SUMIF(AG332:AG335,"&lt;&gt;NOR",G332:G335)</f>
        <v>0</v>
      </c>
      <c r="H331" s="242"/>
      <c r="I331" s="242">
        <f>SUM(I332:I335)</f>
        <v>0</v>
      </c>
      <c r="J331" s="242"/>
      <c r="K331" s="242">
        <f>SUM(K332:K335)</f>
        <v>0</v>
      </c>
      <c r="L331" s="242"/>
      <c r="M331" s="242">
        <f>SUM(M332:M335)</f>
        <v>0</v>
      </c>
      <c r="N331" s="241"/>
      <c r="O331" s="241">
        <f>SUM(O332:O335)</f>
        <v>0</v>
      </c>
      <c r="P331" s="241"/>
      <c r="Q331" s="241">
        <f>SUM(Q332:Q335)</f>
        <v>0</v>
      </c>
      <c r="R331" s="242"/>
      <c r="S331" s="242"/>
      <c r="T331" s="242"/>
      <c r="U331" s="242"/>
      <c r="V331" s="242">
        <f>SUM(V332:V335)</f>
        <v>0</v>
      </c>
      <c r="W331" s="242"/>
      <c r="X331" s="242"/>
      <c r="Y331" s="242"/>
      <c r="AG331" t="s">
        <v>140</v>
      </c>
    </row>
    <row r="332" spans="1:60" outlineLevel="1">
      <c r="A332" s="257">
        <v>101</v>
      </c>
      <c r="B332" s="258" t="s">
        <v>511</v>
      </c>
      <c r="C332" s="269" t="s">
        <v>512</v>
      </c>
      <c r="D332" s="259" t="s">
        <v>185</v>
      </c>
      <c r="E332" s="260">
        <v>1</v>
      </c>
      <c r="F332" s="261"/>
      <c r="G332" s="262">
        <f>ROUND(E332*F332,2)</f>
        <v>0</v>
      </c>
      <c r="H332" s="235"/>
      <c r="I332" s="234">
        <f>ROUND(E332*H332,2)</f>
        <v>0</v>
      </c>
      <c r="J332" s="235"/>
      <c r="K332" s="234">
        <f>ROUND(E332*J332,2)</f>
        <v>0</v>
      </c>
      <c r="L332" s="234">
        <v>21</v>
      </c>
      <c r="M332" s="234">
        <f>G332*(1+L332/100)</f>
        <v>0</v>
      </c>
      <c r="N332" s="233">
        <v>0</v>
      </c>
      <c r="O332" s="233">
        <f>ROUND(E332*N332,2)</f>
        <v>0</v>
      </c>
      <c r="P332" s="233">
        <v>0</v>
      </c>
      <c r="Q332" s="233">
        <f>ROUND(E332*P332,2)</f>
        <v>0</v>
      </c>
      <c r="R332" s="234"/>
      <c r="S332" s="234" t="s">
        <v>167</v>
      </c>
      <c r="T332" s="234" t="s">
        <v>168</v>
      </c>
      <c r="U332" s="234">
        <v>0</v>
      </c>
      <c r="V332" s="234">
        <f>ROUND(E332*U332,2)</f>
        <v>0</v>
      </c>
      <c r="W332" s="234"/>
      <c r="X332" s="234" t="s">
        <v>145</v>
      </c>
      <c r="Y332" s="234" t="s">
        <v>146</v>
      </c>
      <c r="Z332" s="214"/>
      <c r="AA332" s="214"/>
      <c r="AB332" s="214"/>
      <c r="AC332" s="214"/>
      <c r="AD332" s="214"/>
      <c r="AE332" s="214"/>
      <c r="AF332" s="214"/>
      <c r="AG332" s="214" t="s">
        <v>147</v>
      </c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ht="22.5" outlineLevel="1">
      <c r="A333" s="250">
        <v>102</v>
      </c>
      <c r="B333" s="251" t="s">
        <v>513</v>
      </c>
      <c r="C333" s="266" t="s">
        <v>514</v>
      </c>
      <c r="D333" s="252" t="s">
        <v>185</v>
      </c>
      <c r="E333" s="253">
        <v>1</v>
      </c>
      <c r="F333" s="254"/>
      <c r="G333" s="255">
        <f>ROUND(E333*F333,2)</f>
        <v>0</v>
      </c>
      <c r="H333" s="235"/>
      <c r="I333" s="234">
        <f>ROUND(E333*H333,2)</f>
        <v>0</v>
      </c>
      <c r="J333" s="235"/>
      <c r="K333" s="234">
        <f>ROUND(E333*J333,2)</f>
        <v>0</v>
      </c>
      <c r="L333" s="234">
        <v>21</v>
      </c>
      <c r="M333" s="234">
        <f>G333*(1+L333/100)</f>
        <v>0</v>
      </c>
      <c r="N333" s="233">
        <v>0</v>
      </c>
      <c r="O333" s="233">
        <f>ROUND(E333*N333,2)</f>
        <v>0</v>
      </c>
      <c r="P333" s="233">
        <v>0</v>
      </c>
      <c r="Q333" s="233">
        <f>ROUND(E333*P333,2)</f>
        <v>0</v>
      </c>
      <c r="R333" s="234"/>
      <c r="S333" s="234" t="s">
        <v>167</v>
      </c>
      <c r="T333" s="234" t="s">
        <v>168</v>
      </c>
      <c r="U333" s="234">
        <v>0</v>
      </c>
      <c r="V333" s="234">
        <f>ROUND(E333*U333,2)</f>
        <v>0</v>
      </c>
      <c r="W333" s="234"/>
      <c r="X333" s="234" t="s">
        <v>145</v>
      </c>
      <c r="Y333" s="234" t="s">
        <v>146</v>
      </c>
      <c r="Z333" s="214"/>
      <c r="AA333" s="214"/>
      <c r="AB333" s="214"/>
      <c r="AC333" s="214"/>
      <c r="AD333" s="214"/>
      <c r="AE333" s="214"/>
      <c r="AF333" s="214"/>
      <c r="AG333" s="214" t="s">
        <v>147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ht="22.5" outlineLevel="2">
      <c r="A334" s="231"/>
      <c r="B334" s="232"/>
      <c r="C334" s="268" t="s">
        <v>515</v>
      </c>
      <c r="D334" s="256"/>
      <c r="E334" s="256"/>
      <c r="F334" s="256"/>
      <c r="G334" s="256"/>
      <c r="H334" s="234"/>
      <c r="I334" s="234"/>
      <c r="J334" s="234"/>
      <c r="K334" s="234"/>
      <c r="L334" s="234"/>
      <c r="M334" s="234"/>
      <c r="N334" s="233"/>
      <c r="O334" s="233"/>
      <c r="P334" s="233"/>
      <c r="Q334" s="233"/>
      <c r="R334" s="234"/>
      <c r="S334" s="234"/>
      <c r="T334" s="234"/>
      <c r="U334" s="234"/>
      <c r="V334" s="234"/>
      <c r="W334" s="234"/>
      <c r="X334" s="234"/>
      <c r="Y334" s="234"/>
      <c r="Z334" s="214"/>
      <c r="AA334" s="214"/>
      <c r="AB334" s="214"/>
      <c r="AC334" s="214"/>
      <c r="AD334" s="214"/>
      <c r="AE334" s="214"/>
      <c r="AF334" s="214"/>
      <c r="AG334" s="214" t="s">
        <v>154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64" t="str">
        <f>C334</f>
        <v>provedení hromosvodu v původním rozsahu – použití původního materiálu, montáž na povrch nového zateplovacího systému</v>
      </c>
      <c r="BB334" s="214"/>
      <c r="BC334" s="214"/>
      <c r="BD334" s="214"/>
      <c r="BE334" s="214"/>
      <c r="BF334" s="214"/>
      <c r="BG334" s="214"/>
      <c r="BH334" s="214"/>
    </row>
    <row r="335" spans="1:60" outlineLevel="3">
      <c r="A335" s="231"/>
      <c r="B335" s="232"/>
      <c r="C335" s="270" t="s">
        <v>516</v>
      </c>
      <c r="D335" s="263"/>
      <c r="E335" s="263"/>
      <c r="F335" s="263"/>
      <c r="G335" s="263"/>
      <c r="H335" s="234"/>
      <c r="I335" s="234"/>
      <c r="J335" s="234"/>
      <c r="K335" s="234"/>
      <c r="L335" s="234"/>
      <c r="M335" s="234"/>
      <c r="N335" s="233"/>
      <c r="O335" s="233"/>
      <c r="P335" s="233"/>
      <c r="Q335" s="233"/>
      <c r="R335" s="234"/>
      <c r="S335" s="234"/>
      <c r="T335" s="234"/>
      <c r="U335" s="234"/>
      <c r="V335" s="234"/>
      <c r="W335" s="234"/>
      <c r="X335" s="234"/>
      <c r="Y335" s="234"/>
      <c r="Z335" s="214"/>
      <c r="AA335" s="214"/>
      <c r="AB335" s="214"/>
      <c r="AC335" s="214"/>
      <c r="AD335" s="214"/>
      <c r="AE335" s="214"/>
      <c r="AF335" s="214"/>
      <c r="AG335" s="214" t="s">
        <v>154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>
      <c r="A336" s="243" t="s">
        <v>139</v>
      </c>
      <c r="B336" s="244" t="s">
        <v>108</v>
      </c>
      <c r="C336" s="265" t="s">
        <v>109</v>
      </c>
      <c r="D336" s="245"/>
      <c r="E336" s="246"/>
      <c r="F336" s="247"/>
      <c r="G336" s="248">
        <f>SUMIF(AG337:AG347,"&lt;&gt;NOR",G337:G347)</f>
        <v>0</v>
      </c>
      <c r="H336" s="242"/>
      <c r="I336" s="242">
        <f>SUM(I337:I347)</f>
        <v>0</v>
      </c>
      <c r="J336" s="242"/>
      <c r="K336" s="242">
        <f>SUM(K337:K347)</f>
        <v>0</v>
      </c>
      <c r="L336" s="242"/>
      <c r="M336" s="242">
        <f>SUM(M337:M347)</f>
        <v>0</v>
      </c>
      <c r="N336" s="241"/>
      <c r="O336" s="241">
        <f>SUM(O337:O347)</f>
        <v>0</v>
      </c>
      <c r="P336" s="241"/>
      <c r="Q336" s="241">
        <f>SUM(Q337:Q347)</f>
        <v>0</v>
      </c>
      <c r="R336" s="242"/>
      <c r="S336" s="242"/>
      <c r="T336" s="242"/>
      <c r="U336" s="242"/>
      <c r="V336" s="242">
        <f>SUM(V337:V347)</f>
        <v>51.64</v>
      </c>
      <c r="W336" s="242"/>
      <c r="X336" s="242"/>
      <c r="Y336" s="242"/>
      <c r="AG336" t="s">
        <v>140</v>
      </c>
    </row>
    <row r="337" spans="1:60" ht="22.5" outlineLevel="1">
      <c r="A337" s="257">
        <v>103</v>
      </c>
      <c r="B337" s="258" t="s">
        <v>517</v>
      </c>
      <c r="C337" s="269" t="s">
        <v>518</v>
      </c>
      <c r="D337" s="259" t="s">
        <v>285</v>
      </c>
      <c r="E337" s="260">
        <v>0.1</v>
      </c>
      <c r="F337" s="261"/>
      <c r="G337" s="262">
        <f>ROUND(E337*F337,2)</f>
        <v>0</v>
      </c>
      <c r="H337" s="235"/>
      <c r="I337" s="234">
        <f>ROUND(E337*H337,2)</f>
        <v>0</v>
      </c>
      <c r="J337" s="235"/>
      <c r="K337" s="234">
        <f>ROUND(E337*J337,2)</f>
        <v>0</v>
      </c>
      <c r="L337" s="234">
        <v>21</v>
      </c>
      <c r="M337" s="234">
        <f>G337*(1+L337/100)</f>
        <v>0</v>
      </c>
      <c r="N337" s="233">
        <v>0</v>
      </c>
      <c r="O337" s="233">
        <f>ROUND(E337*N337,2)</f>
        <v>0</v>
      </c>
      <c r="P337" s="233">
        <v>0</v>
      </c>
      <c r="Q337" s="233">
        <f>ROUND(E337*P337,2)</f>
        <v>0</v>
      </c>
      <c r="R337" s="234"/>
      <c r="S337" s="234" t="s">
        <v>144</v>
      </c>
      <c r="T337" s="234" t="s">
        <v>144</v>
      </c>
      <c r="U337" s="234">
        <v>0</v>
      </c>
      <c r="V337" s="234">
        <f>ROUND(E337*U337,2)</f>
        <v>0</v>
      </c>
      <c r="W337" s="234"/>
      <c r="X337" s="234" t="s">
        <v>145</v>
      </c>
      <c r="Y337" s="234" t="s">
        <v>146</v>
      </c>
      <c r="Z337" s="214"/>
      <c r="AA337" s="214"/>
      <c r="AB337" s="214"/>
      <c r="AC337" s="214"/>
      <c r="AD337" s="214"/>
      <c r="AE337" s="214"/>
      <c r="AF337" s="214"/>
      <c r="AG337" s="214" t="s">
        <v>147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ht="22.5" outlineLevel="1">
      <c r="A338" s="257">
        <v>104</v>
      </c>
      <c r="B338" s="258" t="s">
        <v>519</v>
      </c>
      <c r="C338" s="269" t="s">
        <v>520</v>
      </c>
      <c r="D338" s="259" t="s">
        <v>285</v>
      </c>
      <c r="E338" s="260">
        <v>0.54</v>
      </c>
      <c r="F338" s="261"/>
      <c r="G338" s="262">
        <f>ROUND(E338*F338,2)</f>
        <v>0</v>
      </c>
      <c r="H338" s="235"/>
      <c r="I338" s="234">
        <f>ROUND(E338*H338,2)</f>
        <v>0</v>
      </c>
      <c r="J338" s="235"/>
      <c r="K338" s="234">
        <f>ROUND(E338*J338,2)</f>
        <v>0</v>
      </c>
      <c r="L338" s="234">
        <v>21</v>
      </c>
      <c r="M338" s="234">
        <f>G338*(1+L338/100)</f>
        <v>0</v>
      </c>
      <c r="N338" s="233">
        <v>0</v>
      </c>
      <c r="O338" s="233">
        <f>ROUND(E338*N338,2)</f>
        <v>0</v>
      </c>
      <c r="P338" s="233">
        <v>0</v>
      </c>
      <c r="Q338" s="233">
        <f>ROUND(E338*P338,2)</f>
        <v>0</v>
      </c>
      <c r="R338" s="234"/>
      <c r="S338" s="234" t="s">
        <v>144</v>
      </c>
      <c r="T338" s="234" t="s">
        <v>144</v>
      </c>
      <c r="U338" s="234">
        <v>0</v>
      </c>
      <c r="V338" s="234">
        <f>ROUND(E338*U338,2)</f>
        <v>0</v>
      </c>
      <c r="W338" s="234"/>
      <c r="X338" s="234" t="s">
        <v>145</v>
      </c>
      <c r="Y338" s="234" t="s">
        <v>146</v>
      </c>
      <c r="Z338" s="214"/>
      <c r="AA338" s="214"/>
      <c r="AB338" s="214"/>
      <c r="AC338" s="214"/>
      <c r="AD338" s="214"/>
      <c r="AE338" s="214"/>
      <c r="AF338" s="214"/>
      <c r="AG338" s="214" t="s">
        <v>147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ht="22.5" outlineLevel="1">
      <c r="A339" s="257">
        <v>105</v>
      </c>
      <c r="B339" s="258" t="s">
        <v>521</v>
      </c>
      <c r="C339" s="269" t="s">
        <v>522</v>
      </c>
      <c r="D339" s="259" t="s">
        <v>285</v>
      </c>
      <c r="E339" s="260">
        <v>0.23</v>
      </c>
      <c r="F339" s="261"/>
      <c r="G339" s="262">
        <f>ROUND(E339*F339,2)</f>
        <v>0</v>
      </c>
      <c r="H339" s="235"/>
      <c r="I339" s="234">
        <f>ROUND(E339*H339,2)</f>
        <v>0</v>
      </c>
      <c r="J339" s="235"/>
      <c r="K339" s="234">
        <f>ROUND(E339*J339,2)</f>
        <v>0</v>
      </c>
      <c r="L339" s="234">
        <v>21</v>
      </c>
      <c r="M339" s="234">
        <f>G339*(1+L339/100)</f>
        <v>0</v>
      </c>
      <c r="N339" s="233">
        <v>0</v>
      </c>
      <c r="O339" s="233">
        <f>ROUND(E339*N339,2)</f>
        <v>0</v>
      </c>
      <c r="P339" s="233">
        <v>0</v>
      </c>
      <c r="Q339" s="233">
        <f>ROUND(E339*P339,2)</f>
        <v>0</v>
      </c>
      <c r="R339" s="234"/>
      <c r="S339" s="234" t="s">
        <v>144</v>
      </c>
      <c r="T339" s="234" t="s">
        <v>144</v>
      </c>
      <c r="U339" s="234">
        <v>0</v>
      </c>
      <c r="V339" s="234">
        <f>ROUND(E339*U339,2)</f>
        <v>0</v>
      </c>
      <c r="W339" s="234"/>
      <c r="X339" s="234" t="s">
        <v>145</v>
      </c>
      <c r="Y339" s="234" t="s">
        <v>146</v>
      </c>
      <c r="Z339" s="214"/>
      <c r="AA339" s="214"/>
      <c r="AB339" s="214"/>
      <c r="AC339" s="214"/>
      <c r="AD339" s="214"/>
      <c r="AE339" s="214"/>
      <c r="AF339" s="214"/>
      <c r="AG339" s="214" t="s">
        <v>147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>
      <c r="A340" s="257">
        <v>106</v>
      </c>
      <c r="B340" s="258" t="s">
        <v>523</v>
      </c>
      <c r="C340" s="269" t="s">
        <v>524</v>
      </c>
      <c r="D340" s="259" t="s">
        <v>285</v>
      </c>
      <c r="E340" s="260">
        <v>3.18</v>
      </c>
      <c r="F340" s="261"/>
      <c r="G340" s="262">
        <f>ROUND(E340*F340,2)</f>
        <v>0</v>
      </c>
      <c r="H340" s="235"/>
      <c r="I340" s="234">
        <f>ROUND(E340*H340,2)</f>
        <v>0</v>
      </c>
      <c r="J340" s="235"/>
      <c r="K340" s="234">
        <f>ROUND(E340*J340,2)</f>
        <v>0</v>
      </c>
      <c r="L340" s="234">
        <v>21</v>
      </c>
      <c r="M340" s="234">
        <f>G340*(1+L340/100)</f>
        <v>0</v>
      </c>
      <c r="N340" s="233">
        <v>0</v>
      </c>
      <c r="O340" s="233">
        <f>ROUND(E340*N340,2)</f>
        <v>0</v>
      </c>
      <c r="P340" s="233">
        <v>0</v>
      </c>
      <c r="Q340" s="233">
        <f>ROUND(E340*P340,2)</f>
        <v>0</v>
      </c>
      <c r="R340" s="234"/>
      <c r="S340" s="234" t="s">
        <v>144</v>
      </c>
      <c r="T340" s="234" t="s">
        <v>144</v>
      </c>
      <c r="U340" s="234">
        <v>0</v>
      </c>
      <c r="V340" s="234">
        <f>ROUND(E340*U340,2)</f>
        <v>0</v>
      </c>
      <c r="W340" s="234"/>
      <c r="X340" s="234" t="s">
        <v>145</v>
      </c>
      <c r="Y340" s="234" t="s">
        <v>146</v>
      </c>
      <c r="Z340" s="214"/>
      <c r="AA340" s="214"/>
      <c r="AB340" s="214"/>
      <c r="AC340" s="214"/>
      <c r="AD340" s="214"/>
      <c r="AE340" s="214"/>
      <c r="AF340" s="214"/>
      <c r="AG340" s="214" t="s">
        <v>147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ht="22.5" outlineLevel="1">
      <c r="A341" s="257">
        <v>107</v>
      </c>
      <c r="B341" s="258" t="s">
        <v>525</v>
      </c>
      <c r="C341" s="269" t="s">
        <v>526</v>
      </c>
      <c r="D341" s="259" t="s">
        <v>285</v>
      </c>
      <c r="E341" s="260">
        <v>2.46</v>
      </c>
      <c r="F341" s="261"/>
      <c r="G341" s="262">
        <f>ROUND(E341*F341,2)</f>
        <v>0</v>
      </c>
      <c r="H341" s="235"/>
      <c r="I341" s="234">
        <f>ROUND(E341*H341,2)</f>
        <v>0</v>
      </c>
      <c r="J341" s="235"/>
      <c r="K341" s="234">
        <f>ROUND(E341*J341,2)</f>
        <v>0</v>
      </c>
      <c r="L341" s="234">
        <v>21</v>
      </c>
      <c r="M341" s="234">
        <f>G341*(1+L341/100)</f>
        <v>0</v>
      </c>
      <c r="N341" s="233">
        <v>0</v>
      </c>
      <c r="O341" s="233">
        <f>ROUND(E341*N341,2)</f>
        <v>0</v>
      </c>
      <c r="P341" s="233">
        <v>0</v>
      </c>
      <c r="Q341" s="233">
        <f>ROUND(E341*P341,2)</f>
        <v>0</v>
      </c>
      <c r="R341" s="234"/>
      <c r="S341" s="234" t="s">
        <v>144</v>
      </c>
      <c r="T341" s="234" t="s">
        <v>144</v>
      </c>
      <c r="U341" s="234">
        <v>0</v>
      </c>
      <c r="V341" s="234">
        <f>ROUND(E341*U341,2)</f>
        <v>0</v>
      </c>
      <c r="W341" s="234"/>
      <c r="X341" s="234" t="s">
        <v>145</v>
      </c>
      <c r="Y341" s="234" t="s">
        <v>146</v>
      </c>
      <c r="Z341" s="214"/>
      <c r="AA341" s="214"/>
      <c r="AB341" s="214"/>
      <c r="AC341" s="214"/>
      <c r="AD341" s="214"/>
      <c r="AE341" s="214"/>
      <c r="AF341" s="214"/>
      <c r="AG341" s="214" t="s">
        <v>147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ht="22.5" outlineLevel="1">
      <c r="A342" s="257">
        <v>108</v>
      </c>
      <c r="B342" s="258" t="s">
        <v>527</v>
      </c>
      <c r="C342" s="269" t="s">
        <v>528</v>
      </c>
      <c r="D342" s="259" t="s">
        <v>285</v>
      </c>
      <c r="E342" s="260">
        <v>7.5</v>
      </c>
      <c r="F342" s="261"/>
      <c r="G342" s="262">
        <f>ROUND(E342*F342,2)</f>
        <v>0</v>
      </c>
      <c r="H342" s="235"/>
      <c r="I342" s="234">
        <f>ROUND(E342*H342,2)</f>
        <v>0</v>
      </c>
      <c r="J342" s="235"/>
      <c r="K342" s="234">
        <f>ROUND(E342*J342,2)</f>
        <v>0</v>
      </c>
      <c r="L342" s="234">
        <v>21</v>
      </c>
      <c r="M342" s="234">
        <f>G342*(1+L342/100)</f>
        <v>0</v>
      </c>
      <c r="N342" s="233">
        <v>0</v>
      </c>
      <c r="O342" s="233">
        <f>ROUND(E342*N342,2)</f>
        <v>0</v>
      </c>
      <c r="P342" s="233">
        <v>0</v>
      </c>
      <c r="Q342" s="233">
        <f>ROUND(E342*P342,2)</f>
        <v>0</v>
      </c>
      <c r="R342" s="234"/>
      <c r="S342" s="234" t="s">
        <v>144</v>
      </c>
      <c r="T342" s="234" t="s">
        <v>144</v>
      </c>
      <c r="U342" s="234">
        <v>0</v>
      </c>
      <c r="V342" s="234">
        <f>ROUND(E342*U342,2)</f>
        <v>0</v>
      </c>
      <c r="W342" s="234"/>
      <c r="X342" s="234" t="s">
        <v>145</v>
      </c>
      <c r="Y342" s="234" t="s">
        <v>146</v>
      </c>
      <c r="Z342" s="214"/>
      <c r="AA342" s="214"/>
      <c r="AB342" s="214"/>
      <c r="AC342" s="214"/>
      <c r="AD342" s="214"/>
      <c r="AE342" s="214"/>
      <c r="AF342" s="214"/>
      <c r="AG342" s="214" t="s">
        <v>147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>
      <c r="A343" s="257">
        <v>109</v>
      </c>
      <c r="B343" s="258" t="s">
        <v>529</v>
      </c>
      <c r="C343" s="269" t="s">
        <v>530</v>
      </c>
      <c r="D343" s="259" t="s">
        <v>285</v>
      </c>
      <c r="E343" s="260">
        <v>2.96</v>
      </c>
      <c r="F343" s="261"/>
      <c r="G343" s="262">
        <f>ROUND(E343*F343,2)</f>
        <v>0</v>
      </c>
      <c r="H343" s="235"/>
      <c r="I343" s="234">
        <f>ROUND(E343*H343,2)</f>
        <v>0</v>
      </c>
      <c r="J343" s="235"/>
      <c r="K343" s="234">
        <f>ROUND(E343*J343,2)</f>
        <v>0</v>
      </c>
      <c r="L343" s="234">
        <v>21</v>
      </c>
      <c r="M343" s="234">
        <f>G343*(1+L343/100)</f>
        <v>0</v>
      </c>
      <c r="N343" s="233">
        <v>0</v>
      </c>
      <c r="O343" s="233">
        <f>ROUND(E343*N343,2)</f>
        <v>0</v>
      </c>
      <c r="P343" s="233">
        <v>0</v>
      </c>
      <c r="Q343" s="233">
        <f>ROUND(E343*P343,2)</f>
        <v>0</v>
      </c>
      <c r="R343" s="234"/>
      <c r="S343" s="234" t="s">
        <v>167</v>
      </c>
      <c r="T343" s="234" t="s">
        <v>144</v>
      </c>
      <c r="U343" s="234">
        <v>0</v>
      </c>
      <c r="V343" s="234">
        <f>ROUND(E343*U343,2)</f>
        <v>0</v>
      </c>
      <c r="W343" s="234"/>
      <c r="X343" s="234" t="s">
        <v>145</v>
      </c>
      <c r="Y343" s="234" t="s">
        <v>146</v>
      </c>
      <c r="Z343" s="214"/>
      <c r="AA343" s="214"/>
      <c r="AB343" s="214"/>
      <c r="AC343" s="214"/>
      <c r="AD343" s="214"/>
      <c r="AE343" s="214"/>
      <c r="AF343" s="214"/>
      <c r="AG343" s="214" t="s">
        <v>147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>
      <c r="A344" s="257">
        <v>110</v>
      </c>
      <c r="B344" s="258" t="s">
        <v>531</v>
      </c>
      <c r="C344" s="269" t="s">
        <v>532</v>
      </c>
      <c r="D344" s="259" t="s">
        <v>285</v>
      </c>
      <c r="E344" s="260">
        <v>21.832540000000002</v>
      </c>
      <c r="F344" s="261"/>
      <c r="G344" s="262">
        <f>ROUND(E344*F344,2)</f>
        <v>0</v>
      </c>
      <c r="H344" s="235"/>
      <c r="I344" s="234">
        <f>ROUND(E344*H344,2)</f>
        <v>0</v>
      </c>
      <c r="J344" s="235"/>
      <c r="K344" s="234">
        <f>ROUND(E344*J344,2)</f>
        <v>0</v>
      </c>
      <c r="L344" s="234">
        <v>21</v>
      </c>
      <c r="M344" s="234">
        <f>G344*(1+L344/100)</f>
        <v>0</v>
      </c>
      <c r="N344" s="233">
        <v>0</v>
      </c>
      <c r="O344" s="233">
        <f>ROUND(E344*N344,2)</f>
        <v>0</v>
      </c>
      <c r="P344" s="233">
        <v>0</v>
      </c>
      <c r="Q344" s="233">
        <f>ROUND(E344*P344,2)</f>
        <v>0</v>
      </c>
      <c r="R344" s="234"/>
      <c r="S344" s="234" t="s">
        <v>144</v>
      </c>
      <c r="T344" s="234" t="s">
        <v>144</v>
      </c>
      <c r="U344" s="234">
        <v>0.93300000000000005</v>
      </c>
      <c r="V344" s="234">
        <f>ROUND(E344*U344,2)</f>
        <v>20.37</v>
      </c>
      <c r="W344" s="234"/>
      <c r="X344" s="234" t="s">
        <v>533</v>
      </c>
      <c r="Y344" s="234" t="s">
        <v>146</v>
      </c>
      <c r="Z344" s="214"/>
      <c r="AA344" s="214"/>
      <c r="AB344" s="214"/>
      <c r="AC344" s="214"/>
      <c r="AD344" s="214"/>
      <c r="AE344" s="214"/>
      <c r="AF344" s="214"/>
      <c r="AG344" s="214" t="s">
        <v>534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>
      <c r="A345" s="257">
        <v>111</v>
      </c>
      <c r="B345" s="258" t="s">
        <v>535</v>
      </c>
      <c r="C345" s="269" t="s">
        <v>536</v>
      </c>
      <c r="D345" s="259" t="s">
        <v>285</v>
      </c>
      <c r="E345" s="260">
        <v>21.832540000000002</v>
      </c>
      <c r="F345" s="261"/>
      <c r="G345" s="262">
        <f>ROUND(E345*F345,2)</f>
        <v>0</v>
      </c>
      <c r="H345" s="235"/>
      <c r="I345" s="234">
        <f>ROUND(E345*H345,2)</f>
        <v>0</v>
      </c>
      <c r="J345" s="235"/>
      <c r="K345" s="234">
        <f>ROUND(E345*J345,2)</f>
        <v>0</v>
      </c>
      <c r="L345" s="234">
        <v>21</v>
      </c>
      <c r="M345" s="234">
        <f>G345*(1+L345/100)</f>
        <v>0</v>
      </c>
      <c r="N345" s="233">
        <v>0</v>
      </c>
      <c r="O345" s="233">
        <f>ROUND(E345*N345,2)</f>
        <v>0</v>
      </c>
      <c r="P345" s="233">
        <v>0</v>
      </c>
      <c r="Q345" s="233">
        <f>ROUND(E345*P345,2)</f>
        <v>0</v>
      </c>
      <c r="R345" s="234"/>
      <c r="S345" s="234" t="s">
        <v>144</v>
      </c>
      <c r="T345" s="234" t="s">
        <v>144</v>
      </c>
      <c r="U345" s="234">
        <v>0.94199999999999995</v>
      </c>
      <c r="V345" s="234">
        <f>ROUND(E345*U345,2)</f>
        <v>20.57</v>
      </c>
      <c r="W345" s="234"/>
      <c r="X345" s="234" t="s">
        <v>533</v>
      </c>
      <c r="Y345" s="234" t="s">
        <v>146</v>
      </c>
      <c r="Z345" s="214"/>
      <c r="AA345" s="214"/>
      <c r="AB345" s="214"/>
      <c r="AC345" s="214"/>
      <c r="AD345" s="214"/>
      <c r="AE345" s="214"/>
      <c r="AF345" s="214"/>
      <c r="AG345" s="214" t="s">
        <v>534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>
      <c r="A346" s="250">
        <v>112</v>
      </c>
      <c r="B346" s="251" t="s">
        <v>537</v>
      </c>
      <c r="C346" s="266" t="s">
        <v>538</v>
      </c>
      <c r="D346" s="252" t="s">
        <v>285</v>
      </c>
      <c r="E346" s="253">
        <v>21.832540000000002</v>
      </c>
      <c r="F346" s="254"/>
      <c r="G346" s="255">
        <f>ROUND(E346*F346,2)</f>
        <v>0</v>
      </c>
      <c r="H346" s="235"/>
      <c r="I346" s="234">
        <f>ROUND(E346*H346,2)</f>
        <v>0</v>
      </c>
      <c r="J346" s="235"/>
      <c r="K346" s="234">
        <f>ROUND(E346*J346,2)</f>
        <v>0</v>
      </c>
      <c r="L346" s="234">
        <v>21</v>
      </c>
      <c r="M346" s="234">
        <f>G346*(1+L346/100)</f>
        <v>0</v>
      </c>
      <c r="N346" s="233">
        <v>0</v>
      </c>
      <c r="O346" s="233">
        <f>ROUND(E346*N346,2)</f>
        <v>0</v>
      </c>
      <c r="P346" s="233">
        <v>0</v>
      </c>
      <c r="Q346" s="233">
        <f>ROUND(E346*P346,2)</f>
        <v>0</v>
      </c>
      <c r="R346" s="234"/>
      <c r="S346" s="234" t="s">
        <v>167</v>
      </c>
      <c r="T346" s="234" t="s">
        <v>168</v>
      </c>
      <c r="U346" s="234">
        <v>0.49</v>
      </c>
      <c r="V346" s="234">
        <f>ROUND(E346*U346,2)</f>
        <v>10.7</v>
      </c>
      <c r="W346" s="234"/>
      <c r="X346" s="234" t="s">
        <v>533</v>
      </c>
      <c r="Y346" s="234" t="s">
        <v>146</v>
      </c>
      <c r="Z346" s="214"/>
      <c r="AA346" s="214"/>
      <c r="AB346" s="214"/>
      <c r="AC346" s="214"/>
      <c r="AD346" s="214"/>
      <c r="AE346" s="214"/>
      <c r="AF346" s="214"/>
      <c r="AG346" s="214" t="s">
        <v>534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2">
      <c r="A347" s="231"/>
      <c r="B347" s="232"/>
      <c r="C347" s="268" t="s">
        <v>539</v>
      </c>
      <c r="D347" s="256"/>
      <c r="E347" s="256"/>
      <c r="F347" s="256"/>
      <c r="G347" s="256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34"/>
      <c r="Z347" s="214"/>
      <c r="AA347" s="214"/>
      <c r="AB347" s="214"/>
      <c r="AC347" s="214"/>
      <c r="AD347" s="214"/>
      <c r="AE347" s="214"/>
      <c r="AF347" s="214"/>
      <c r="AG347" s="214" t="s">
        <v>154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>
      <c r="A348" s="243" t="s">
        <v>139</v>
      </c>
      <c r="B348" s="244" t="s">
        <v>111</v>
      </c>
      <c r="C348" s="265" t="s">
        <v>29</v>
      </c>
      <c r="D348" s="245"/>
      <c r="E348" s="246"/>
      <c r="F348" s="247"/>
      <c r="G348" s="248">
        <f>SUMIF(AG349:AG351,"&lt;&gt;NOR",G349:G351)</f>
        <v>0</v>
      </c>
      <c r="H348" s="242"/>
      <c r="I348" s="242">
        <f>SUM(I349:I351)</f>
        <v>0</v>
      </c>
      <c r="J348" s="242"/>
      <c r="K348" s="242">
        <f>SUM(K349:K351)</f>
        <v>0</v>
      </c>
      <c r="L348" s="242"/>
      <c r="M348" s="242">
        <f>SUM(M349:M351)</f>
        <v>0</v>
      </c>
      <c r="N348" s="241"/>
      <c r="O348" s="241">
        <f>SUM(O349:O351)</f>
        <v>0</v>
      </c>
      <c r="P348" s="241"/>
      <c r="Q348" s="241">
        <f>SUM(Q349:Q351)</f>
        <v>0</v>
      </c>
      <c r="R348" s="242"/>
      <c r="S348" s="242"/>
      <c r="T348" s="242"/>
      <c r="U348" s="242"/>
      <c r="V348" s="242">
        <f>SUM(V349:V351)</f>
        <v>0</v>
      </c>
      <c r="W348" s="242"/>
      <c r="X348" s="242"/>
      <c r="Y348" s="242"/>
      <c r="AG348" t="s">
        <v>140</v>
      </c>
    </row>
    <row r="349" spans="1:60" outlineLevel="1">
      <c r="A349" s="257">
        <v>113</v>
      </c>
      <c r="B349" s="258" t="s">
        <v>540</v>
      </c>
      <c r="C349" s="269" t="s">
        <v>541</v>
      </c>
      <c r="D349" s="259" t="s">
        <v>542</v>
      </c>
      <c r="E349" s="260">
        <v>1</v>
      </c>
      <c r="F349" s="261"/>
      <c r="G349" s="262">
        <f>ROUND(E349*F349,2)</f>
        <v>0</v>
      </c>
      <c r="H349" s="235"/>
      <c r="I349" s="234">
        <f>ROUND(E349*H349,2)</f>
        <v>0</v>
      </c>
      <c r="J349" s="235"/>
      <c r="K349" s="234">
        <f>ROUND(E349*J349,2)</f>
        <v>0</v>
      </c>
      <c r="L349" s="234">
        <v>21</v>
      </c>
      <c r="M349" s="234">
        <f>G349*(1+L349/100)</f>
        <v>0</v>
      </c>
      <c r="N349" s="233">
        <v>0</v>
      </c>
      <c r="O349" s="233">
        <f>ROUND(E349*N349,2)</f>
        <v>0</v>
      </c>
      <c r="P349" s="233">
        <v>0</v>
      </c>
      <c r="Q349" s="233">
        <f>ROUND(E349*P349,2)</f>
        <v>0</v>
      </c>
      <c r="R349" s="234"/>
      <c r="S349" s="234" t="s">
        <v>144</v>
      </c>
      <c r="T349" s="234" t="s">
        <v>168</v>
      </c>
      <c r="U349" s="234">
        <v>0</v>
      </c>
      <c r="V349" s="234">
        <f>ROUND(E349*U349,2)</f>
        <v>0</v>
      </c>
      <c r="W349" s="234"/>
      <c r="X349" s="234" t="s">
        <v>543</v>
      </c>
      <c r="Y349" s="234" t="s">
        <v>146</v>
      </c>
      <c r="Z349" s="214"/>
      <c r="AA349" s="214"/>
      <c r="AB349" s="214"/>
      <c r="AC349" s="214"/>
      <c r="AD349" s="214"/>
      <c r="AE349" s="214"/>
      <c r="AF349" s="214"/>
      <c r="AG349" s="214" t="s">
        <v>544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>
      <c r="A350" s="257">
        <v>114</v>
      </c>
      <c r="B350" s="258" t="s">
        <v>545</v>
      </c>
      <c r="C350" s="269" t="s">
        <v>546</v>
      </c>
      <c r="D350" s="259" t="s">
        <v>542</v>
      </c>
      <c r="E350" s="260">
        <v>1</v>
      </c>
      <c r="F350" s="261"/>
      <c r="G350" s="262">
        <f>ROUND(E350*F350,2)</f>
        <v>0</v>
      </c>
      <c r="H350" s="235"/>
      <c r="I350" s="234">
        <f>ROUND(E350*H350,2)</f>
        <v>0</v>
      </c>
      <c r="J350" s="235"/>
      <c r="K350" s="234">
        <f>ROUND(E350*J350,2)</f>
        <v>0</v>
      </c>
      <c r="L350" s="234">
        <v>21</v>
      </c>
      <c r="M350" s="234">
        <f>G350*(1+L350/100)</f>
        <v>0</v>
      </c>
      <c r="N350" s="233">
        <v>0</v>
      </c>
      <c r="O350" s="233">
        <f>ROUND(E350*N350,2)</f>
        <v>0</v>
      </c>
      <c r="P350" s="233">
        <v>0</v>
      </c>
      <c r="Q350" s="233">
        <f>ROUND(E350*P350,2)</f>
        <v>0</v>
      </c>
      <c r="R350" s="234"/>
      <c r="S350" s="234" t="s">
        <v>144</v>
      </c>
      <c r="T350" s="234" t="s">
        <v>168</v>
      </c>
      <c r="U350" s="234">
        <v>0</v>
      </c>
      <c r="V350" s="234">
        <f>ROUND(E350*U350,2)</f>
        <v>0</v>
      </c>
      <c r="W350" s="234"/>
      <c r="X350" s="234" t="s">
        <v>543</v>
      </c>
      <c r="Y350" s="234" t="s">
        <v>146</v>
      </c>
      <c r="Z350" s="214"/>
      <c r="AA350" s="214"/>
      <c r="AB350" s="214"/>
      <c r="AC350" s="214"/>
      <c r="AD350" s="214"/>
      <c r="AE350" s="214"/>
      <c r="AF350" s="214"/>
      <c r="AG350" s="214" t="s">
        <v>547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>
      <c r="A351" s="250">
        <v>115</v>
      </c>
      <c r="B351" s="251" t="s">
        <v>548</v>
      </c>
      <c r="C351" s="266" t="s">
        <v>549</v>
      </c>
      <c r="D351" s="252" t="s">
        <v>542</v>
      </c>
      <c r="E351" s="253">
        <v>1</v>
      </c>
      <c r="F351" s="254"/>
      <c r="G351" s="255">
        <f>ROUND(E351*F351,2)</f>
        <v>0</v>
      </c>
      <c r="H351" s="235"/>
      <c r="I351" s="234">
        <f>ROUND(E351*H351,2)</f>
        <v>0</v>
      </c>
      <c r="J351" s="235"/>
      <c r="K351" s="234">
        <f>ROUND(E351*J351,2)</f>
        <v>0</v>
      </c>
      <c r="L351" s="234">
        <v>21</v>
      </c>
      <c r="M351" s="234">
        <f>G351*(1+L351/100)</f>
        <v>0</v>
      </c>
      <c r="N351" s="233">
        <v>0</v>
      </c>
      <c r="O351" s="233">
        <f>ROUND(E351*N351,2)</f>
        <v>0</v>
      </c>
      <c r="P351" s="233">
        <v>0</v>
      </c>
      <c r="Q351" s="233">
        <f>ROUND(E351*P351,2)</f>
        <v>0</v>
      </c>
      <c r="R351" s="234"/>
      <c r="S351" s="234" t="s">
        <v>144</v>
      </c>
      <c r="T351" s="234" t="s">
        <v>168</v>
      </c>
      <c r="U351" s="234">
        <v>0</v>
      </c>
      <c r="V351" s="234">
        <f>ROUND(E351*U351,2)</f>
        <v>0</v>
      </c>
      <c r="W351" s="234"/>
      <c r="X351" s="234" t="s">
        <v>543</v>
      </c>
      <c r="Y351" s="234" t="s">
        <v>146</v>
      </c>
      <c r="Z351" s="214"/>
      <c r="AA351" s="214"/>
      <c r="AB351" s="214"/>
      <c r="AC351" s="214"/>
      <c r="AD351" s="214"/>
      <c r="AE351" s="214"/>
      <c r="AF351" s="214"/>
      <c r="AG351" s="214" t="s">
        <v>550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>
      <c r="A352" s="3"/>
      <c r="B352" s="4"/>
      <c r="C352" s="272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AE352">
        <v>12</v>
      </c>
      <c r="AF352">
        <v>21</v>
      </c>
      <c r="AG352" t="s">
        <v>125</v>
      </c>
    </row>
    <row r="353" spans="1:33">
      <c r="A353" s="217"/>
      <c r="B353" s="218" t="s">
        <v>31</v>
      </c>
      <c r="C353" s="273"/>
      <c r="D353" s="219"/>
      <c r="E353" s="220"/>
      <c r="F353" s="220"/>
      <c r="G353" s="249">
        <f>G8+G24+G28+G39+G43+G49+G76+G84+G92+G94+G115+G117+G128+G136+G164+G171+G191+G287+G298+G319+G324+G331+G336+G348</f>
        <v>0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AE353">
        <f>SUMIF(L7:L351,AE352,G7:G351)</f>
        <v>0</v>
      </c>
      <c r="AF353">
        <f>SUMIF(L7:L351,AF352,G7:G351)</f>
        <v>0</v>
      </c>
      <c r="AG353" t="s">
        <v>551</v>
      </c>
    </row>
    <row r="354" spans="1:33">
      <c r="A354" s="3"/>
      <c r="B354" s="4"/>
      <c r="C354" s="272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33">
      <c r="A355" s="3"/>
      <c r="B355" s="4"/>
      <c r="C355" s="272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33">
      <c r="A356" s="221" t="s">
        <v>552</v>
      </c>
      <c r="B356" s="221"/>
      <c r="C356" s="274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33">
      <c r="A357" s="222"/>
      <c r="B357" s="223"/>
      <c r="C357" s="275"/>
      <c r="D357" s="223"/>
      <c r="E357" s="223"/>
      <c r="F357" s="223"/>
      <c r="G357" s="22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AG357" t="s">
        <v>553</v>
      </c>
    </row>
    <row r="358" spans="1:33">
      <c r="A358" s="225"/>
      <c r="B358" s="226"/>
      <c r="C358" s="276"/>
      <c r="D358" s="226"/>
      <c r="E358" s="226"/>
      <c r="F358" s="226"/>
      <c r="G358" s="227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33">
      <c r="A359" s="225"/>
      <c r="B359" s="226"/>
      <c r="C359" s="276"/>
      <c r="D359" s="226"/>
      <c r="E359" s="226"/>
      <c r="F359" s="226"/>
      <c r="G359" s="227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33">
      <c r="A360" s="225"/>
      <c r="B360" s="226"/>
      <c r="C360" s="276"/>
      <c r="D360" s="226"/>
      <c r="E360" s="226"/>
      <c r="F360" s="226"/>
      <c r="G360" s="227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33">
      <c r="A361" s="228"/>
      <c r="B361" s="229"/>
      <c r="C361" s="277"/>
      <c r="D361" s="229"/>
      <c r="E361" s="229"/>
      <c r="F361" s="229"/>
      <c r="G361" s="230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33">
      <c r="A362" s="3"/>
      <c r="B362" s="4"/>
      <c r="C362" s="272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33">
      <c r="C363" s="278"/>
      <c r="D363" s="10"/>
      <c r="AG363" t="s">
        <v>556</v>
      </c>
    </row>
    <row r="364" spans="1:33">
      <c r="D364" s="10"/>
    </row>
    <row r="365" spans="1:33">
      <c r="D365" s="10"/>
    </row>
    <row r="366" spans="1:33">
      <c r="D366" s="10"/>
    </row>
    <row r="367" spans="1:33">
      <c r="D367" s="10"/>
    </row>
    <row r="368" spans="1:33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26">
    <mergeCell ref="C335:G335"/>
    <mergeCell ref="C347:G347"/>
    <mergeCell ref="C317:G317"/>
    <mergeCell ref="C321:G321"/>
    <mergeCell ref="C323:G323"/>
    <mergeCell ref="C328:G328"/>
    <mergeCell ref="C329:G329"/>
    <mergeCell ref="C334:G334"/>
    <mergeCell ref="C306:G306"/>
    <mergeCell ref="C308:G308"/>
    <mergeCell ref="C309:G309"/>
    <mergeCell ref="C311:G311"/>
    <mergeCell ref="C313:G313"/>
    <mergeCell ref="C315:G315"/>
    <mergeCell ref="C295:G295"/>
    <mergeCell ref="C296:G296"/>
    <mergeCell ref="C301:G301"/>
    <mergeCell ref="C303:G303"/>
    <mergeCell ref="C304:G304"/>
    <mergeCell ref="C305:G305"/>
    <mergeCell ref="C275:G275"/>
    <mergeCell ref="C277:G277"/>
    <mergeCell ref="C278:G278"/>
    <mergeCell ref="C281:G281"/>
    <mergeCell ref="C283:G283"/>
    <mergeCell ref="C285:G285"/>
    <mergeCell ref="C267:G267"/>
    <mergeCell ref="C268:G268"/>
    <mergeCell ref="C269:G269"/>
    <mergeCell ref="C270:G270"/>
    <mergeCell ref="C271:G271"/>
    <mergeCell ref="C273:G273"/>
    <mergeCell ref="C260:G260"/>
    <mergeCell ref="C261:G261"/>
    <mergeCell ref="C263:G263"/>
    <mergeCell ref="C264:G264"/>
    <mergeCell ref="C265:G265"/>
    <mergeCell ref="C266:G266"/>
    <mergeCell ref="C250:G250"/>
    <mergeCell ref="C252:G252"/>
    <mergeCell ref="C254:G254"/>
    <mergeCell ref="C255:G255"/>
    <mergeCell ref="C257:G257"/>
    <mergeCell ref="C258:G258"/>
    <mergeCell ref="C239:G239"/>
    <mergeCell ref="C241:G241"/>
    <mergeCell ref="C242:G242"/>
    <mergeCell ref="C244:G244"/>
    <mergeCell ref="C246:G246"/>
    <mergeCell ref="C248:G248"/>
    <mergeCell ref="C227:G227"/>
    <mergeCell ref="C229:G229"/>
    <mergeCell ref="C230:G230"/>
    <mergeCell ref="C233:G233"/>
    <mergeCell ref="C235:G235"/>
    <mergeCell ref="C236:G236"/>
    <mergeCell ref="C217:G217"/>
    <mergeCell ref="C218:G218"/>
    <mergeCell ref="C219:G219"/>
    <mergeCell ref="C222:G222"/>
    <mergeCell ref="C224:G224"/>
    <mergeCell ref="C225:G225"/>
    <mergeCell ref="C209:G209"/>
    <mergeCell ref="C210:G210"/>
    <mergeCell ref="C213:G213"/>
    <mergeCell ref="C214:G214"/>
    <mergeCell ref="C215:G215"/>
    <mergeCell ref="C216:G216"/>
    <mergeCell ref="C196:G196"/>
    <mergeCell ref="C198:G198"/>
    <mergeCell ref="C199:G199"/>
    <mergeCell ref="C205:G205"/>
    <mergeCell ref="C207:G207"/>
    <mergeCell ref="C208:G208"/>
    <mergeCell ref="C177:G177"/>
    <mergeCell ref="C182:G182"/>
    <mergeCell ref="C185:G185"/>
    <mergeCell ref="C188:G188"/>
    <mergeCell ref="C193:G193"/>
    <mergeCell ref="C195:G195"/>
    <mergeCell ref="C152:G152"/>
    <mergeCell ref="C154:G154"/>
    <mergeCell ref="C159:G159"/>
    <mergeCell ref="C166:G166"/>
    <mergeCell ref="C170:G170"/>
    <mergeCell ref="C174:G174"/>
    <mergeCell ref="C123:G123"/>
    <mergeCell ref="C125:G125"/>
    <mergeCell ref="C138:G138"/>
    <mergeCell ref="C139:G139"/>
    <mergeCell ref="C144:G144"/>
    <mergeCell ref="C147:G147"/>
    <mergeCell ref="C102:G102"/>
    <mergeCell ref="C108:G108"/>
    <mergeCell ref="C112:G112"/>
    <mergeCell ref="C114:G114"/>
    <mergeCell ref="C119:G119"/>
    <mergeCell ref="C121:G121"/>
    <mergeCell ref="C68:G68"/>
    <mergeCell ref="C74:G74"/>
    <mergeCell ref="C80:G80"/>
    <mergeCell ref="C82:G82"/>
    <mergeCell ref="C96:G96"/>
    <mergeCell ref="C99:G99"/>
    <mergeCell ref="C52:G52"/>
    <mergeCell ref="C58:G58"/>
    <mergeCell ref="C61:G61"/>
    <mergeCell ref="C62:G62"/>
    <mergeCell ref="C64:G64"/>
    <mergeCell ref="C66:G66"/>
    <mergeCell ref="C32:G32"/>
    <mergeCell ref="C41:G41"/>
    <mergeCell ref="C42:G42"/>
    <mergeCell ref="C45:G45"/>
    <mergeCell ref="C47:G47"/>
    <mergeCell ref="C51:G51"/>
    <mergeCell ref="A1:G1"/>
    <mergeCell ref="C2:G2"/>
    <mergeCell ref="C3:G3"/>
    <mergeCell ref="C4:G4"/>
    <mergeCell ref="A356:C356"/>
    <mergeCell ref="A357:G361"/>
    <mergeCell ref="C12:G12"/>
    <mergeCell ref="C16:G16"/>
    <mergeCell ref="C26:G26"/>
    <mergeCell ref="C30:G3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Uživatel systému Windows</cp:lastModifiedBy>
  <cp:lastPrinted>2019-03-19T12:27:02Z</cp:lastPrinted>
  <dcterms:created xsi:type="dcterms:W3CDTF">2009-04-08T07:15:50Z</dcterms:created>
  <dcterms:modified xsi:type="dcterms:W3CDTF">2024-10-31T12:35:34Z</dcterms:modified>
</cp:coreProperties>
</file>