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kty\ZŠ Lanškroun\VZ\Nadlimit\ZD - Lanškroun nadlimit\!!!původní podklady\"/>
    </mc:Choice>
  </mc:AlternateContent>
  <xr:revisionPtr revIDLastSave="0" documentId="13_ncr:1_{0B0DDB34-D98A-49B6-81F1-4AFE9321C60A}" xr6:coauthVersionLast="36" xr6:coauthVersionMax="47" xr10:uidLastSave="{00000000-0000-0000-0000-000000000000}"/>
  <bookViews>
    <workbookView xWindow="0" yWindow="0" windowWidth="23040" windowHeight="8196" tabRatio="922" firstSheet="4" activeTab="5" xr2:uid="{00000000-000D-0000-FFFF-FFFF00000000}"/>
  </bookViews>
  <sheets>
    <sheet name="Souhrn" sheetId="3" r:id="rId1"/>
    <sheet name="106, Školní klub 1" sheetId="2" r:id="rId2"/>
    <sheet name="107, Kabinet" sheetId="4" r:id="rId3"/>
    <sheet name="108, MMU Informatiky" sheetId="5" r:id="rId4"/>
    <sheet name="402, Školní klub 2" sheetId="6" r:id="rId5"/>
    <sheet name="403, Cvičná kuchyňka" sheetId="7" r:id="rId6"/>
    <sheet name="407, MMU jazyky" sheetId="8" r:id="rId7"/>
    <sheet name="409, Kabinet" sheetId="9" r:id="rId8"/>
    <sheet name="410, Reedukační místnost" sheetId="10" r:id="rId9"/>
    <sheet name="Učebna Fyziky a Chemie" sheetId="11" r:id="rId10"/>
    <sheet name="Kabinet Fyziky a Chemie" sheetId="12" r:id="rId11"/>
    <sheet name="109, MMU Robotiky" sheetId="13" r:id="rId12"/>
  </sheets>
  <definedNames>
    <definedName name="_xlnm.Print_Area" localSheetId="1">'106, Školní klub 1'!$A:$J</definedName>
    <definedName name="_xlnm.Print_Area" localSheetId="2">'107, Kabinet'!$A:$J</definedName>
    <definedName name="_xlnm.Print_Area" localSheetId="3">'108, MMU Informatiky'!$A:$J</definedName>
    <definedName name="_xlnm.Print_Area" localSheetId="11">'109, MMU Robotiky'!$A:$J</definedName>
    <definedName name="_xlnm.Print_Area" localSheetId="4">'402, Školní klub 2'!$A:$J</definedName>
    <definedName name="_xlnm.Print_Area" localSheetId="5">'403, Cvičná kuchyňka'!$A:$J</definedName>
    <definedName name="_xlnm.Print_Area" localSheetId="6">'407, MMU jazyky'!$A:$J</definedName>
    <definedName name="_xlnm.Print_Area" localSheetId="7">'409, Kabinet'!$A:$J</definedName>
    <definedName name="_xlnm.Print_Area" localSheetId="8">'410, Reedukační místnost'!$A:$J</definedName>
    <definedName name="_xlnm.Print_Area" localSheetId="9">'Učebna Fyziky a Chemie'!$A:$J</definedName>
  </definedNames>
  <calcPr calcId="191029"/>
</workbook>
</file>

<file path=xl/calcChain.xml><?xml version="1.0" encoding="utf-8"?>
<calcChain xmlns="http://schemas.openxmlformats.org/spreadsheetml/2006/main">
  <c r="H8" i="13" l="1"/>
  <c r="I8" i="13" s="1"/>
  <c r="J7" i="13" s="1"/>
  <c r="H10" i="13"/>
  <c r="I10" i="13"/>
  <c r="J9" i="13" s="1"/>
  <c r="H12" i="13"/>
  <c r="I12" i="13" s="1"/>
  <c r="J11" i="13" s="1"/>
  <c r="H14" i="13"/>
  <c r="I14" i="13"/>
  <c r="J13" i="13" s="1"/>
  <c r="H16" i="13"/>
  <c r="I16" i="13" s="1"/>
  <c r="J15" i="13" s="1"/>
  <c r="H18" i="13"/>
  <c r="I18" i="13"/>
  <c r="J17" i="13" s="1"/>
  <c r="H20" i="13"/>
  <c r="I20" i="13"/>
  <c r="J19" i="13" s="1"/>
  <c r="J21" i="13"/>
  <c r="H22" i="13"/>
  <c r="I22" i="13"/>
  <c r="H2" i="13" l="1"/>
  <c r="H8" i="12"/>
  <c r="I8" i="12" s="1"/>
  <c r="J7" i="12" s="1"/>
  <c r="H10" i="12"/>
  <c r="I10" i="12"/>
  <c r="J9" i="12" s="1"/>
  <c r="H12" i="12"/>
  <c r="I12" i="12" s="1"/>
  <c r="J11" i="12" s="1"/>
  <c r="H14" i="12"/>
  <c r="I14" i="12" s="1"/>
  <c r="J13" i="12" s="1"/>
  <c r="H16" i="12"/>
  <c r="I16" i="12"/>
  <c r="J15" i="12" s="1"/>
  <c r="H18" i="12"/>
  <c r="I18" i="12" s="1"/>
  <c r="J17" i="12" s="1"/>
  <c r="H8" i="11"/>
  <c r="H2" i="11" s="1"/>
  <c r="C12" i="3" s="1"/>
  <c r="H10" i="11"/>
  <c r="I10" i="11" s="1"/>
  <c r="J9" i="11" s="1"/>
  <c r="H12" i="11"/>
  <c r="I12" i="11"/>
  <c r="J11" i="11" s="1"/>
  <c r="H14" i="11"/>
  <c r="I14" i="11"/>
  <c r="J13" i="11" s="1"/>
  <c r="J15" i="11"/>
  <c r="H16" i="11"/>
  <c r="I16" i="11"/>
  <c r="H18" i="11"/>
  <c r="I18" i="11" s="1"/>
  <c r="J17" i="11" s="1"/>
  <c r="H20" i="11"/>
  <c r="I20" i="11"/>
  <c r="J19" i="11" s="1"/>
  <c r="H22" i="11"/>
  <c r="I22" i="11" s="1"/>
  <c r="J21" i="11" s="1"/>
  <c r="H25" i="11"/>
  <c r="I25" i="11"/>
  <c r="J24" i="11" s="1"/>
  <c r="H27" i="11"/>
  <c r="I27" i="11" s="1"/>
  <c r="J26" i="11" s="1"/>
  <c r="H29" i="11"/>
  <c r="I29" i="11"/>
  <c r="J28" i="11" s="1"/>
  <c r="H31" i="11"/>
  <c r="I31" i="11"/>
  <c r="J30" i="11" s="1"/>
  <c r="J32" i="11"/>
  <c r="H33" i="11"/>
  <c r="I33" i="11"/>
  <c r="H35" i="11"/>
  <c r="I35" i="11" s="1"/>
  <c r="J34" i="11" s="1"/>
  <c r="I8" i="11" l="1"/>
  <c r="J7" i="11" s="1"/>
  <c r="H3" i="13"/>
  <c r="C14" i="3"/>
  <c r="H4" i="13"/>
  <c r="H2" i="12"/>
  <c r="C13" i="3" s="1"/>
  <c r="H3" i="11"/>
  <c r="H4" i="11" s="1"/>
  <c r="H3" i="12" l="1"/>
  <c r="H4" i="12" s="1"/>
  <c r="H8" i="10"/>
  <c r="H2" i="10" s="1"/>
  <c r="C11" i="3" s="1"/>
  <c r="I8" i="10"/>
  <c r="J7" i="10" s="1"/>
  <c r="H10" i="10"/>
  <c r="I10" i="10" s="1"/>
  <c r="J9" i="10" s="1"/>
  <c r="H12" i="10"/>
  <c r="I12" i="10" s="1"/>
  <c r="J11" i="10" s="1"/>
  <c r="H14" i="10"/>
  <c r="I14" i="10"/>
  <c r="J13" i="10" s="1"/>
  <c r="H16" i="10"/>
  <c r="I16" i="10" s="1"/>
  <c r="J15" i="10" s="1"/>
  <c r="H3" i="10" l="1"/>
  <c r="H4" i="10" s="1"/>
  <c r="H2" i="9"/>
  <c r="H3" i="9" s="1"/>
  <c r="H8" i="9"/>
  <c r="I8" i="9" s="1"/>
  <c r="J7" i="9" s="1"/>
  <c r="H10" i="9"/>
  <c r="I10" i="9" s="1"/>
  <c r="J9" i="9" s="1"/>
  <c r="H12" i="9"/>
  <c r="I12" i="9" s="1"/>
  <c r="J11" i="9" s="1"/>
  <c r="H14" i="9"/>
  <c r="I14" i="9"/>
  <c r="J13" i="9" s="1"/>
  <c r="H16" i="9"/>
  <c r="I16" i="9" s="1"/>
  <c r="J15" i="9" s="1"/>
  <c r="C10" i="3" l="1"/>
  <c r="H4" i="9"/>
  <c r="H8" i="8"/>
  <c r="I8" i="8" s="1"/>
  <c r="J7" i="8" s="1"/>
  <c r="H10" i="8"/>
  <c r="I10" i="8"/>
  <c r="J9" i="8" s="1"/>
  <c r="H12" i="8"/>
  <c r="I12" i="8" s="1"/>
  <c r="J11" i="8" s="1"/>
  <c r="H14" i="8"/>
  <c r="I14" i="8" s="1"/>
  <c r="J13" i="8" s="1"/>
  <c r="H16" i="8"/>
  <c r="I16" i="8"/>
  <c r="J15" i="8" s="1"/>
  <c r="J17" i="8"/>
  <c r="H18" i="8"/>
  <c r="I18" i="8"/>
  <c r="H20" i="8"/>
  <c r="I20" i="8" s="1"/>
  <c r="J19" i="8" s="1"/>
  <c r="H2" i="8" l="1"/>
  <c r="C9" i="3" s="1"/>
  <c r="H3" i="8"/>
  <c r="H4" i="8" s="1"/>
  <c r="I10" i="7"/>
  <c r="J5" i="7" s="1"/>
  <c r="I12" i="7"/>
  <c r="J12" i="7" s="1"/>
  <c r="I14" i="7"/>
  <c r="J14" i="7"/>
  <c r="I16" i="7"/>
  <c r="J16" i="7" s="1"/>
  <c r="I18" i="7"/>
  <c r="J18" i="7"/>
  <c r="I20" i="7"/>
  <c r="J20" i="7" s="1"/>
  <c r="I22" i="7"/>
  <c r="J22" i="7"/>
  <c r="I24" i="7"/>
  <c r="J24" i="7" s="1"/>
  <c r="I26" i="7"/>
  <c r="J26" i="7"/>
  <c r="I28" i="7"/>
  <c r="J28" i="7" s="1"/>
  <c r="I30" i="7"/>
  <c r="J30" i="7"/>
  <c r="I32" i="7"/>
  <c r="J32" i="7" s="1"/>
  <c r="I34" i="7"/>
  <c r="J34" i="7"/>
  <c r="I36" i="7"/>
  <c r="J36" i="7" s="1"/>
  <c r="I38" i="7"/>
  <c r="J38" i="7"/>
  <c r="I40" i="7"/>
  <c r="J40" i="7" s="1"/>
  <c r="I42" i="7"/>
  <c r="J42" i="7"/>
  <c r="I44" i="7"/>
  <c r="J44" i="7" s="1"/>
  <c r="I46" i="7"/>
  <c r="J46" i="7"/>
  <c r="I48" i="7"/>
  <c r="J48" i="7" s="1"/>
  <c r="I50" i="7"/>
  <c r="J50" i="7"/>
  <c r="I52" i="7"/>
  <c r="J52" i="7" s="1"/>
  <c r="I54" i="7"/>
  <c r="J54" i="7"/>
  <c r="I56" i="7"/>
  <c r="J56" i="7" s="1"/>
  <c r="I58" i="7"/>
  <c r="J58" i="7"/>
  <c r="I60" i="7"/>
  <c r="J60" i="7" s="1"/>
  <c r="I62" i="7"/>
  <c r="J62" i="7"/>
  <c r="I64" i="7"/>
  <c r="J64" i="7" s="1"/>
  <c r="I66" i="7"/>
  <c r="J66" i="7"/>
  <c r="I68" i="7"/>
  <c r="J68" i="7" s="1"/>
  <c r="I6" i="7" l="1"/>
  <c r="I7" i="7" s="1"/>
  <c r="C8" i="3"/>
  <c r="J10" i="7"/>
  <c r="H8" i="6"/>
  <c r="H2" i="6" s="1"/>
  <c r="C7" i="3" s="1"/>
  <c r="I8" i="6"/>
  <c r="J7" i="6" s="1"/>
  <c r="H10" i="6"/>
  <c r="I10" i="6" s="1"/>
  <c r="J9" i="6" s="1"/>
  <c r="H12" i="6"/>
  <c r="I12" i="6" s="1"/>
  <c r="J11" i="6" s="1"/>
  <c r="H14" i="6"/>
  <c r="I14" i="6"/>
  <c r="J13" i="6" s="1"/>
  <c r="H16" i="6"/>
  <c r="I16" i="6" s="1"/>
  <c r="J15" i="6" s="1"/>
  <c r="H18" i="6"/>
  <c r="I18" i="6"/>
  <c r="J17" i="6" s="1"/>
  <c r="H20" i="6"/>
  <c r="I20" i="6"/>
  <c r="J19" i="6" s="1"/>
  <c r="H22" i="6"/>
  <c r="I22" i="6"/>
  <c r="J21" i="6" s="1"/>
  <c r="H24" i="6"/>
  <c r="I24" i="6" s="1"/>
  <c r="J23" i="6" s="1"/>
  <c r="H26" i="6"/>
  <c r="I26" i="6" s="1"/>
  <c r="J25" i="6" s="1"/>
  <c r="H28" i="6"/>
  <c r="I28" i="6" s="1"/>
  <c r="J27" i="6" s="1"/>
  <c r="H3" i="6" l="1"/>
  <c r="H4" i="6"/>
  <c r="H8" i="5"/>
  <c r="I8" i="5" s="1"/>
  <c r="J7" i="5" s="1"/>
  <c r="H10" i="5"/>
  <c r="I10" i="5" s="1"/>
  <c r="J9" i="5" s="1"/>
  <c r="H12" i="5"/>
  <c r="I12" i="5" s="1"/>
  <c r="J11" i="5" s="1"/>
  <c r="H14" i="5"/>
  <c r="I14" i="5"/>
  <c r="J13" i="5" s="1"/>
  <c r="H16" i="5"/>
  <c r="I16" i="5" s="1"/>
  <c r="J15" i="5" s="1"/>
  <c r="H18" i="5"/>
  <c r="I18" i="5"/>
  <c r="J17" i="5" s="1"/>
  <c r="H20" i="5"/>
  <c r="I20" i="5"/>
  <c r="J19" i="5" s="1"/>
  <c r="J21" i="5"/>
  <c r="H22" i="5"/>
  <c r="I22" i="5"/>
  <c r="H2" i="5" l="1"/>
  <c r="H8" i="4"/>
  <c r="I8" i="4"/>
  <c r="J7" i="4" s="1"/>
  <c r="H10" i="4"/>
  <c r="I10" i="4"/>
  <c r="J9" i="4" s="1"/>
  <c r="H12" i="4"/>
  <c r="I12" i="4" s="1"/>
  <c r="J11" i="4" s="1"/>
  <c r="H14" i="4"/>
  <c r="I14" i="4" s="1"/>
  <c r="J13" i="4" s="1"/>
  <c r="H16" i="4"/>
  <c r="I16" i="4"/>
  <c r="J15" i="4" s="1"/>
  <c r="H18" i="4"/>
  <c r="I18" i="4" s="1"/>
  <c r="J17" i="4" s="1"/>
  <c r="H20" i="4"/>
  <c r="I20" i="4"/>
  <c r="J19" i="4" s="1"/>
  <c r="H3" i="5" l="1"/>
  <c r="H4" i="5" s="1"/>
  <c r="C6" i="3"/>
  <c r="H2" i="4"/>
  <c r="C5" i="3" s="1"/>
  <c r="D5" i="3" s="1"/>
  <c r="D6" i="3"/>
  <c r="E6" i="3" s="1"/>
  <c r="D7" i="3"/>
  <c r="E7" i="3" s="1"/>
  <c r="D8" i="3"/>
  <c r="E8" i="3" s="1"/>
  <c r="D9" i="3"/>
  <c r="E9" i="3" s="1"/>
  <c r="D10" i="3"/>
  <c r="E10" i="3" s="1"/>
  <c r="D11" i="3"/>
  <c r="E11" i="3" s="1"/>
  <c r="D12" i="3"/>
  <c r="E12" i="3" s="1"/>
  <c r="D13" i="3"/>
  <c r="E13" i="3" s="1"/>
  <c r="D14" i="3"/>
  <c r="E14" i="3" s="1"/>
  <c r="H3" i="4" l="1"/>
  <c r="H4" i="4" s="1"/>
  <c r="E5" i="3"/>
  <c r="H14" i="2"/>
  <c r="I14" i="2" s="1"/>
  <c r="J13" i="2" s="1"/>
  <c r="H10" i="2" l="1"/>
  <c r="I10" i="2" s="1"/>
  <c r="J9" i="2" s="1"/>
  <c r="H12" i="2"/>
  <c r="I12" i="2" s="1"/>
  <c r="J11" i="2" s="1"/>
  <c r="H8" i="2" l="1"/>
  <c r="H2" i="2" s="1"/>
  <c r="C4" i="3" l="1"/>
  <c r="H3" i="2"/>
  <c r="I8" i="2"/>
  <c r="J7" i="2" s="1"/>
  <c r="H16" i="2"/>
  <c r="I16" i="2" l="1"/>
  <c r="J15" i="2" s="1"/>
  <c r="D4" i="3" l="1"/>
  <c r="C15" i="3"/>
  <c r="H4" i="2"/>
  <c r="E4" i="3" l="1"/>
  <c r="E15" i="3" s="1"/>
  <c r="D15" i="3"/>
</calcChain>
</file>

<file path=xl/sharedStrings.xml><?xml version="1.0" encoding="utf-8"?>
<sst xmlns="http://schemas.openxmlformats.org/spreadsheetml/2006/main" count="742" uniqueCount="242">
  <si>
    <t>Celkem bez DPH</t>
  </si>
  <si>
    <t>DPH 21%</t>
  </si>
  <si>
    <t>ks</t>
  </si>
  <si>
    <t>DPH</t>
  </si>
  <si>
    <t>NÁZEV</t>
  </si>
  <si>
    <t>popis</t>
  </si>
  <si>
    <t>cena bez DPH</t>
  </si>
  <si>
    <t>cena celkem s DPH</t>
  </si>
  <si>
    <t>cena celkem bez DPH</t>
  </si>
  <si>
    <t>Celkem s DPH</t>
  </si>
  <si>
    <t>1)</t>
  </si>
  <si>
    <t>21%</t>
  </si>
  <si>
    <t>2)</t>
  </si>
  <si>
    <t>3)</t>
  </si>
  <si>
    <t>4)</t>
  </si>
  <si>
    <t>5)</t>
  </si>
  <si>
    <t>Dopravní a montážní náklady</t>
  </si>
  <si>
    <t>Doprava, vynošení, usazení na místě</t>
  </si>
  <si>
    <t>Knihovna do kopírující zeď 3240 x 2750 x 2500</t>
  </si>
  <si>
    <t xml:space="preserve">Sestava otevřených skříněk kopírující zeď. Kontrukce dřevotřísková 18mm s 2mm ABS hranou. Police stavitelné v rastru 32mm. Stojící na 17mm rektifikačních nožkách.  </t>
  </si>
  <si>
    <t>sedačka odpočinková pro 4 osoby</t>
  </si>
  <si>
    <t>moderní vzhled. S ohledem na vysokou odolnost potahové látky proti zašpinění doporučujeme pro školská a sociální zařízení. 100 % polyester. Gramáž: 476 g/bm. Třída hořlavosti: B1. Odolnost proti oděru: 96 000 cyklů.</t>
  </si>
  <si>
    <t>Sedák kulatý</t>
  </si>
  <si>
    <t>Konferenční stolek kulatý</t>
  </si>
  <si>
    <t>moderní vzhled. S ohledem na vysokou odolnost potahové látky proti zašpinění doporučujeme pro školská a sociální zařízení. 100 % polyester.</t>
  </si>
  <si>
    <t>Vyplňte žlutě podbarvená políčka</t>
  </si>
  <si>
    <t>minimální požadavky: průměr min. 900mm, výška min. 600mm, částečně čalouněný, vysoká odolnost potahové látky proti zašpinění pro školská a sociální zařízení. 100 % polyester. Třída hořlavosti: B1. Odolnost proti oděru.</t>
  </si>
  <si>
    <t>Souhrn</t>
  </si>
  <si>
    <t>Cena bez DPH</t>
  </si>
  <si>
    <t>DPH 21 %</t>
  </si>
  <si>
    <t>Cena celkem s DPH</t>
  </si>
  <si>
    <t>Celkem</t>
  </si>
  <si>
    <t>106, Školní klub 1</t>
  </si>
  <si>
    <t>doprava na místo, vynesení a následná montáž</t>
  </si>
  <si>
    <t>doprava, výnos a montáž</t>
  </si>
  <si>
    <t>7)</t>
  </si>
  <si>
    <t>Konstrukce z dřevotřískové desky s 2mm ABS hranou. Police stavitelné v rastru 32mm. Kování s tlumením při dovření. Kovová úchytka v min. roz. 96mm</t>
  </si>
  <si>
    <t>skříň policová nízká 650 x 450 x 950</t>
  </si>
  <si>
    <t>6)</t>
  </si>
  <si>
    <t>Konstrukce z dřevotřískové desky s 2mm ABS hranou. Výsuvný věšák. Kování s tlumením při dovření. Kovová úchytka v min. roz. 96mm</t>
  </si>
  <si>
    <t>šatní  rohová skříň 1200 x 550 x 2000</t>
  </si>
  <si>
    <t>skříň policová 600 x 450 x 2000</t>
  </si>
  <si>
    <t>čalouněná židle, na pístu s kovovým křížem na kolečkách</t>
  </si>
  <si>
    <t>Učitelská židle</t>
  </si>
  <si>
    <t>Konstrukce z dřevotřískové desky s 2mm ABS hranou. Výklopná dvířka. Kovová úchytka v min. roz. 96mm. Police o síle 25mm</t>
  </si>
  <si>
    <t>horní skříňka s policí 650 x 300 x 300</t>
  </si>
  <si>
    <t xml:space="preserve">2) </t>
  </si>
  <si>
    <t>Stůl rovný, horní deska 25mm, zbylá část 18 mm dřevotřísková deska, vše olepeno 2mm ABS hranou. Tunel pro kabeláž. Skříňka s jedním šuplíkem se zámkem. Kovová úchytka v min. roz. 96mm</t>
  </si>
  <si>
    <t>stůl pro učitele 1250 x 600 x 750</t>
  </si>
  <si>
    <t>107, Kabinet</t>
  </si>
  <si>
    <t>Doprava, výnos a montáž</t>
  </si>
  <si>
    <t>8)</t>
  </si>
  <si>
    <t>korpus i dvířka s 18 mm dřevotřískové desky s 2 mm abs, vnitřní část policová.</t>
  </si>
  <si>
    <t>Skříně knihovna 600 x 300 x 1900</t>
  </si>
  <si>
    <t xml:space="preserve">stůl třímímístný, horní pracovní deska 25mm, korpus z dřevotřískové desky s ABS hranou 2mm, tunel pro kabeláž. Pod horní deskou šuplík pro notebook. </t>
  </si>
  <si>
    <t>Žákovské stoly dřevěné 2190 x 668 X 760</t>
  </si>
  <si>
    <t xml:space="preserve">stůl dvoumístný, horní pracovní deska 25mm, korpus z dřevotřískové desky s ABS hranou 2mm, tunel pro kabeláž. Pod horní deskou šuplík pro notebook. </t>
  </si>
  <si>
    <t>Žákovské stoly dřevěné 1640 x 668 X 760</t>
  </si>
  <si>
    <t>Žákovské stoly dřevěné 1450 x 668 X 760</t>
  </si>
  <si>
    <t>židle výškově stavitelná na pístu, kovový kříž s kluzáky, plastový sedák s opěrkou ve tvaru tobogán</t>
  </si>
  <si>
    <t>Židle pro žáky</t>
  </si>
  <si>
    <t>čalouněná židle, kovový kříž, na kolečkách, píst pro výškové nastavení, opěrka vysoká</t>
  </si>
  <si>
    <t>Židle učitelská</t>
  </si>
  <si>
    <t>Vrchní pracovní desky 25 mm s kovovou průchodkou. 1 ks otvíravé skříňky, 1ks šuplíková. Výsuv pro klávesnici, tunel na kabeláž. Kovová úchytka rozteč min. 96mm, Dvířka s tlumením při dovření. Vše olepeno 2mm ABS hranou.</t>
  </si>
  <si>
    <t>Katedra 2020 x 1620 x 750</t>
  </si>
  <si>
    <t>108, MMU Informatiky</t>
  </si>
  <si>
    <t>11)</t>
  </si>
  <si>
    <t>Minimální požadavky: Pojízdná skříňka v podobě zviřátka, výber z 5ti druhů. MDF skříňka zaoblené hrany, lakovaná. Sklopná dvířka s magnetickým zámkem. Kovová základna opatřena kloubem pro polohování projekce ve 3 polohách( zem, zeď, strop). Madlo pro lehkou manipulaci. Zabudovaný  interaktivní dataprojektor a monitor s dotykovou plochou pro lepší ovladatelnost. USB slot.</t>
  </si>
  <si>
    <t>Mobilní minikatedra</t>
  </si>
  <si>
    <t>10)</t>
  </si>
  <si>
    <t>Korpus z dřevotřískové desky s 2mm ABS hranou, spoje kolíkovené a lepeny disperzním lepidlem D3. Stojící na nožkách 17mm.  4 police stavitelné v rastru 32mm. Sololitové záda min. 3mm bílé.</t>
  </si>
  <si>
    <t>Skříňka vysoká otevřená minimálně: 450 x 450 x 1700</t>
  </si>
  <si>
    <t>Korpus z dřevotřískové desky s 2mm ABS hranou, spoje kolíkovené a lepeny disperzním lepidlem D3. Otvíravá dvířka s kováním s tlumením při dovření. Horní dvířka s vloženým sklem 5mm mezi dva svislé vlysy v šířce 70mm. Ve spodní části plastové boxy různé velikosti, na plastových kolejničkách pro snadné vyjmutí. Stojící na nožkách 17mm. Kovové úchytky s min. roztečí 96mm. 2 police stavitelné v rastru 32mm. Sololitové záda min. 3mm bílé.</t>
  </si>
  <si>
    <t>Skříňka vysoká s prosklenými horními dvířky a plastovými boxy minimálně: 702 x 450 x 1700</t>
  </si>
  <si>
    <t>Korpus z dřevotřískové desky s 2mm ABS hranou, spoje kolíkovené a lepeny disperzním lepidlem D3. Otvíravá dvířka s kováním s tlumením při dovření. Horní dvířka s vloženým sklem 5mm mezi dva svislé vlysy v šířce 70mm. Stojící na nožkách 17mm. Kovové úchytky s min. roztečí 96mm. 2 police stavitelné v rastru 32mm. Sololitové záda min. 3mm bílé.</t>
  </si>
  <si>
    <t>Skříňka vysoká s prosklenými horními dvířky minimálně: 600 x 450 x 1700</t>
  </si>
  <si>
    <t>Horní deska dřevotřísková o síle 25mm olepena 2mm ABS hranou. Kovová podnož komaxit barva</t>
  </si>
  <si>
    <t>Konferenční stolek ovál minimálně: 1000 x 700 x 550</t>
  </si>
  <si>
    <t>Sedáky jsou potažené polyesterovou látkou odolnou proti otěrům (100 000 cyklů), příjemných odstínů, doplněných nízkými kulatými nožkami. Certifikováno dle BS EN 1021-1, BS EN 1021-2, BS 7176 Medium Hazard. • výška sedáků 42 cm</t>
  </si>
  <si>
    <t>Blok sedáků sestava 2 velká</t>
  </si>
  <si>
    <t>Blok sedáků sestava 1 malá</t>
  </si>
  <si>
    <t>moderního vzhledu, s širokou škálou barevných odstínů. Kovové kulaté nožky umožňují vyrovnání nerovností podlahy. Sedáky a opěrky jsou potažené velmi kvalitní a odolnou potahovou látkou. S ohledem na vysokou odolnost potahové látky proti zašpinění doporučujeme pro školská a sociální zařízení. 100 % polyester. Gramáž: 476 g/bm. Třída hořlavosti: B1. Odolnost proti oděru: 96 000 cyklů.</t>
  </si>
  <si>
    <t>gauč pro  3 osoby</t>
  </si>
  <si>
    <t>Dřevěná konstrukce s dřevotřískovým opláštěním olepené 2mm ABS hranou. Uložné boxy. Výška první sedací částí minimálně 450mm, druhá sedací část minimálně 900mm. Hloubka sedu je 550mm. Dřevěná konstrukce ze smrkového hranolu o velikosti 40 x 60 ošetřeno barvou.</t>
  </si>
  <si>
    <t>Schodové posezení minimálně: 800 x 900 x 4000</t>
  </si>
  <si>
    <t>Schodové posezení minimálně: 800 x 900 x 3000</t>
  </si>
  <si>
    <t>402, Školní klub 2</t>
  </si>
  <si>
    <t/>
  </si>
  <si>
    <t>Dovoz, vynošení a odborná montáž</t>
  </si>
  <si>
    <t>Montáž</t>
  </si>
  <si>
    <t>30)</t>
  </si>
  <si>
    <t>29)</t>
  </si>
  <si>
    <t>Granitový dřez s odkapovou částí, Sifon. Baterie vysoká páková, v odstínu dřezu.</t>
  </si>
  <si>
    <t>Granitový dřez a beterie ve stejném odstínu</t>
  </si>
  <si>
    <t>Dřez s baterií</t>
  </si>
  <si>
    <t>28)</t>
  </si>
  <si>
    <t>Varná sklokeramická deska
Provedení desky: sklokeramika
Umístění ovládání: vpředu
Počet varných zón - min 4
Dětská pojistka
Celkový příkon (kW): min. 5
ukazatel zbytkového tepla
automatické bezpečnostní vypnutí desky</t>
  </si>
  <si>
    <t>Varná sklokeramická deska</t>
  </si>
  <si>
    <t>Varné desky</t>
  </si>
  <si>
    <t>27)</t>
  </si>
  <si>
    <t>Trouba vestaná
Typ: vestavba
Typ vestavné trouby: vlastní ovládání, nezávislá
Ovládání: mechanické-knoflíkové
Energetická třída:  min . B
Celkový příkon (kW):  min. 0,8
Počet programů: min. 4
Objem (l): min. 20
Způsoby ohřevu:
Klasický ohřev
rozmrazování</t>
  </si>
  <si>
    <t>MikrovlnnáTrouba vestaná</t>
  </si>
  <si>
    <t>Trouba mikrovlnná vestavná</t>
  </si>
  <si>
    <t>26)</t>
  </si>
  <si>
    <t xml:space="preserve">Trouba vestaná
Typ: vestavba
Typ vestavné trouby: vlastní ovládání, nezávislá
Energetická třída: min. B
Počet programů: min. 4 
Chladící ventilátor
Objem (l): min. 55
Hlučnost (dB): mx. 50
Konvenční trouba : méně než 70 L
Způsoby ohřevu
Klasický ohřev - horní a spodní topné těleso
</t>
  </si>
  <si>
    <t>Trouba vestaná</t>
  </si>
  <si>
    <t>Trouba vestavná</t>
  </si>
  <si>
    <t>25)</t>
  </si>
  <si>
    <t>Termostat ledničky
Osvětlení – LED žárovka
Multi-flow distribuční systém chlazení
Supercool funkce – mimořádně rychlé zchlazení potravin právě vložených do chladničky
Prázdninový režim – redukuje činnost prázdné ledničky během dovolené
Automatické odmrazování
Možná změna otevírání dveří
Vyčnívající madlo
Dveře ploché s hranami
Elektronické ovládání
Vzduchový ventil pro snadné otevírání</t>
  </si>
  <si>
    <t>Chladnička volně stojící s mrazákem ve spodní části</t>
  </si>
  <si>
    <t>Chladnička</t>
  </si>
  <si>
    <t>24)</t>
  </si>
  <si>
    <t xml:space="preserve">programy
* Počet programů min. 4
* Kapacita min. 8 sad
vlastnosti
* senzor tvrdosti vody
* Ukazatel nedostatku soli
* Ukazatel nedostatku leštícího prostředku
bezpečnostní systém
* funkce Aqua stop
Technické parametry
* Energetická třída min.  B
* Šířka 59,8 cm
* Spotřeba el.energie za mycí cyklus - program Eco 1,05 kWh
* Spotřeba vody mx. 16 L
* Úroveň hluku 52 dB(A)
</t>
  </si>
  <si>
    <t>Myčka nádobí vestavná</t>
  </si>
  <si>
    <t>Myčka</t>
  </si>
  <si>
    <t>23)</t>
  </si>
  <si>
    <t>Plastový sedák s opěrkou, jednolitý tvar tobogán, kovová konstrukce v chrom odstínu. Sedák otěru odolný, protiskluzový povrch.</t>
  </si>
  <si>
    <t>Židle plastová</t>
  </si>
  <si>
    <t>22)</t>
  </si>
  <si>
    <t xml:space="preserve">Horní deska z dřevotřískové desky o síle 25m, Olepeno 2mm ABS hranou. Kovová kontrukce s komaxit barvou. </t>
  </si>
  <si>
    <t>Jídelní stůl minimálně: 1200 x 700 x 750</t>
  </si>
  <si>
    <t>jídelní stůl</t>
  </si>
  <si>
    <t>21)</t>
  </si>
  <si>
    <t>Skříň spodní s plnými dvířky, rozměry minimálně: š 600 x h 560 x v 1900 mm. Korpus z laminované dřevotřísky tl. 18mm olepeno 2mm ABS hrany, dvířka z laminované dřevotřísky tl. 18mm olepeny 2mm ABS hranou. Dovírání s tlumením, Dva šuplíky s kovovou bočnicí a pevným dnem. Na stavitelných nožkách, sokl s těsnící lištou. Montáž na místě.</t>
  </si>
  <si>
    <t>Skříň spodní pro vestavbu touby a mikrovlné trouby</t>
  </si>
  <si>
    <t>Skříňka spodní vysoká</t>
  </si>
  <si>
    <t>20)</t>
  </si>
  <si>
    <t>Horní skříňka závěsná s plnými dvířky, rozměry minimálně: š 620 x h 620 x v 600 mm. Korpus z laminované dřevotřísky tl. 18mm olepeno hranou ABS 2mm, plná dvířka ohraněná hranou ABS 2,0mm. Záda bílý sololak, dvě stavitelné police, vrtáno průběžně. Montáž na místě.</t>
  </si>
  <si>
    <t>Horní skříňka závěsná s plnými dvířky</t>
  </si>
  <si>
    <t>Skříňka horní rohová 620 x620</t>
  </si>
  <si>
    <t>19)</t>
  </si>
  <si>
    <t>Horní skříňka závěsná s plnými dvířky, rozměry š 600 x h 350 x v 500 mm. Korpus z laminované dřevotřísky tl. 18mm olepeno hranou ABS 2mm, plná dvířka ohraněná hranou ABS 2,0mm. Záda bílý sololak, stavitelná police, vrtáno průběžně. Montáž na místě.</t>
  </si>
  <si>
    <t>Skříňka horní 600 pro odsávač</t>
  </si>
  <si>
    <t>18)</t>
  </si>
  <si>
    <t>Horní skříňka závěsná, rozměry minimálně: š 250 x h 350 x v 600 mm. Korpus z laminované dřevotřísky tl. 18mm olepeno hranou ABS 2mm. Záda bílý sololak, dvě stavitelné police, vrtáno průběžně. Montáž na místě.</t>
  </si>
  <si>
    <t>Horní skříňka závěsná otevřená</t>
  </si>
  <si>
    <t>Skříňka horní</t>
  </si>
  <si>
    <t>17)</t>
  </si>
  <si>
    <t>Horní skříňka závěsná s plnými dvířky, rozměry minimálně: š 450 x h 350 x v 600 mm. Korpus z laminované dřevotřísky tl. 18mm olepeno hranou ABS 2mm, plná dvířka ohraněná hranou ABS 2,0mm. Záda bílý sololak, dvě stavitelné police, vrtáno průběžně. Montáž na místě.</t>
  </si>
  <si>
    <t>16)</t>
  </si>
  <si>
    <t>Horní skříňka závěsná s plnými dvířky, rozměry minimálně: š 550 x h 350 x v 600 mm. Korpus z laminované dřevotřísky tl. 18mm olepeno hranou ABS 2mm, plná dvířka ohraněná hranou ABS 2,0mm. Záda bílý sololak, jedna stavitelná police, vrtáno průběžně. Montáž na místě.</t>
  </si>
  <si>
    <t>Horní skříňka závěsná s plnými dvířky s nikou</t>
  </si>
  <si>
    <t>Skříňka horní s nikou</t>
  </si>
  <si>
    <t>15)</t>
  </si>
  <si>
    <t>Horní skříňka závěsná s plnými dvířky, rozměry minimálně: š 700 x h 350 x v 600 mm. Korpus z laminované dřevotřísky tl. 18mm olepeno hranou ABS 2mm, plná dvířka ohraněná hranou ABS 2,0mm. Záda bílý sololak, jedna stavitelná police, vrtáno průběžně. Montáž na místě.</t>
  </si>
  <si>
    <t>Horní skříňka závěsná s plnými dvířky a nikou</t>
  </si>
  <si>
    <t>14)</t>
  </si>
  <si>
    <t>Pracovní deska tl. 38mm, olepená ABS hranou 2 mm, zástěna o síle 9mm. Povrch postforming dne odstínů.</t>
  </si>
  <si>
    <t>Pracovní deska minimálně: 2500 x 1000mm</t>
  </si>
  <si>
    <t>Pracovní deska a obkladová deska</t>
  </si>
  <si>
    <t>13)</t>
  </si>
  <si>
    <t>Pracovní deska minimálně: 1100mm</t>
  </si>
  <si>
    <t>12)</t>
  </si>
  <si>
    <t>Pracovní deska minimálně: 1850mm</t>
  </si>
  <si>
    <t>Pracovní deska minimálně: 1800mm</t>
  </si>
  <si>
    <t>Pracovní deska minimálně: 3000mm</t>
  </si>
  <si>
    <t>9)</t>
  </si>
  <si>
    <t>Skříň spodní dřezová, rozměry minimálně: š 900 x h 510 x v 780 mm. Korpus a dvířka z laminované dřevotřísky tl. 18mm olepené hranou ABS 2mm, Záda bílý sololit. Stavitelné nožky, sokl s těsnící lištou.</t>
  </si>
  <si>
    <t>Skříň spodní s dvířky</t>
  </si>
  <si>
    <t>Skříňka spodní rohová</t>
  </si>
  <si>
    <t>Skříň spodní dřezová, rozměry minimálně: š 500 x h 510 x v 780 mm. Korpus a dvířka z laminované dřevotřísky tl. 18mm olepené hranou ABS 2mm, Záda bílý sololit. Stavitelné nožky, sokl s těsnící lištou.</t>
  </si>
  <si>
    <t>Skříňka spodní s dvířky</t>
  </si>
  <si>
    <t>Skříň spodní dřezová, rozměry minimálně: š 600 x h 510 x v 780 mm. Korpus a dvířka z laminované dřevotřísky tl. 18mm olepené hranou ABS 2mm, Záda bílý sololit. Stavitelné nožky, sokl s těsnící lištou.</t>
  </si>
  <si>
    <t>Skříň spodní dřezová, rozměry minimálně: š 250 x h 510 x v 780 mm. Korpus a dvířka z laminované dřevotřísky tl. 18mm olepené hranou ABS 2mm, Záda bílý sololit. Stavitelné nožky, sokl s těsnící lištou.</t>
  </si>
  <si>
    <t>Skříň spodní s dvířkem</t>
  </si>
  <si>
    <t>Skříňka spodní s dvířkem</t>
  </si>
  <si>
    <t>Skříň spodní s plnými dvířky, rozměry minimálně: š 150 x h 510 x v 780 mm. Korpus z laminované dřevotřísky tl. 18mm olepeno 2mm ABS hrany, dvířka z laminované dřevotřísky tl. 18mm olepeny 2mm ABS hranou. Drátěný koš a tyče pro útěrky, dovírání s tlumením. Na stavitelných nožkách, sokl s těsnící lištou. Montáž na místě.</t>
  </si>
  <si>
    <t>Skříň spodní výsuvný drátěný koš</t>
  </si>
  <si>
    <t>Skříňka spodní</t>
  </si>
  <si>
    <t>Skříňka spodní se třemi zásuvky, rozměry minimálně: š 600 x h 510 x v 780 mm. Korpus a zásuvky z laminované dřevotřísky tl. 18mm olepené hranou ABS 2mm, třemi zásuvky s kovovými boky a pevným dnem, čela zásuvek olepeny 2mm ABS hranou. Záda bílý sololit. Na stavitelných nožkách, sokl s těsnící lištou. Montáž na místě.</t>
  </si>
  <si>
    <t>Skříňka spodní se třemi zásuvkami</t>
  </si>
  <si>
    <t>Skříň spodní dřezová, rozměry s minimálně: š 700 x h 510 x v 780 mm. Korpus a dvířka z laminované dřevotřísky tl. 18mm olepené hranou ABS 2mm, Záda bílý sololit. Stavitelné nožky, sokl s těsnící lištou.</t>
  </si>
  <si>
    <t>Skříň spodní dřezová</t>
  </si>
  <si>
    <t>Skříňka spodní pro dřez</t>
  </si>
  <si>
    <t>Obchodní název</t>
  </si>
  <si>
    <t>cena celkem
 s DPH</t>
  </si>
  <si>
    <t>popis - minimální požadavky</t>
  </si>
  <si>
    <t>403, Cvičná kuchyňka</t>
  </si>
  <si>
    <t xml:space="preserve">Pokud specifikace položky obsahuje požadavky na určité obchodní názvy nebo odkazy na obchodní firmy, názvy nebo jména a příjmení nebo jsou pro jeho organizační složku příznačné, např. patenty a vynálezy, užitné vzory, normy, průmyslové vzory, ochranné známky nebo označení původu, účastník poptávkového řízení to při zpracování nabídky bude chápat jako vymezení kvalitativního standardu. V tomto případě je účastník poptávkového řízení oprávněn v nabídce uvést i jiné, kvalitativně a technicky obdobné řešení, které splňuje minimálně požadované standardy a odpovídá uvedeným parametrům. </t>
  </si>
  <si>
    <t>Korpus z dřevotřískové desky s 2mm ABS hranou, spoje kolíkovené a lepeny disperzním lepidlem D3. Otvíravá dvířka s kováním s  tlumením při dovření. Stojící na nožkách 17mm. Kovové úchytky s min. roztečí 96mm. 4 police stavitelné v restru 32mm. Sololitové záda min. 3mm bílé.</t>
  </si>
  <si>
    <t>Nízká skříň 800 x 450 x 950</t>
  </si>
  <si>
    <t>Korpus z dřevotřískové desky s 2mm ABS hranou, spoje kolíkovené a lepeny disperzním lepidlem D3. Otvíravá dvířka s kováním s  tlumením při dovření. Horní dvířka částečně prosklené. stojící na nožkách 17mm. Kovové úchytky s min. roztečí 96mm. 4 police stavitelné v restru 32mm. Sololitové záda min. 3mm bílé.</t>
  </si>
  <si>
    <t>Výsoká částečně prosklená skříň 800 x 450 x 1900</t>
  </si>
  <si>
    <t>Židle má sedák a opěrku spojené do jednoho celku z plastu, lehce pružná opěrka, protiskluzová vrstva, Kovová konstrukce s plynulou regulací výšky pomocí pistu přes páku pod sedákem, kovový kříž s plastovými kluzáky</t>
  </si>
  <si>
    <t>Židle pro žáky tvar tobogán</t>
  </si>
  <si>
    <t>stůl pro 4 žáky, čtvercového půdorysu, pro PC středem tunel pro kabeláž a na horní části prostor pro 3D tiskárnu</t>
  </si>
  <si>
    <t>žákovský stůl hnízdo 1000 x 1000 x 750/1150</t>
  </si>
  <si>
    <t>Židle pro učitele</t>
  </si>
  <si>
    <t>Katedra rohová 2020 x 1620 x 750/ 850</t>
  </si>
  <si>
    <t>407, MMU jazyky</t>
  </si>
  <si>
    <t>Korpus z dřevotřískové desky s 2mm ABS hranou, spoje kolíkovené a lepeny disperzním lepidlem D3. Otvíravá dvířka s kováním s  tlumením při dovření. Stojící na nožkách 17mm. Kovové úchytky s min. roztečí 96mm. 4 police stavitelné v restru 32mm V pravé části jedna police a výsuvký věšák. Sololitové záda min. 3mm bílé.</t>
  </si>
  <si>
    <t>Vysoká skříň šatní minimálně: 700 x 450 x 1700</t>
  </si>
  <si>
    <t>Výsoká částečně prosklená skříň minimálně: 700 x 450 x 1700</t>
  </si>
  <si>
    <t>Katedra rovná minimálně: 1900 x 750 x 750/ 850</t>
  </si>
  <si>
    <t>409, Kabinet</t>
  </si>
  <si>
    <t>Stůl minimálně:  900 x 900 x 750</t>
  </si>
  <si>
    <t>410, Reedukační místnost</t>
  </si>
  <si>
    <t>pracovní deska o síle 38mm, zadní stěna ze zádové desky 9mm a výšky 500, podél horních skříněk tunel pro kabeláž a zabudování zásuvek.</t>
  </si>
  <si>
    <t>pracovní plocha 8400x500/38x650</t>
  </si>
  <si>
    <t>dřevotřískové desky, Dvířka, vše opatřeno ABS hranou, pod skříňky led pásek.</t>
  </si>
  <si>
    <t>Horní skříňky s Dvířky 702 x 390 x 320</t>
  </si>
  <si>
    <t>Horní skříňky s Dvířky 800 x 390 x 320</t>
  </si>
  <si>
    <t>dřevotřískové desky, plastové boxy na stavebnice v různých dekorech, na plastových nožkách.</t>
  </si>
  <si>
    <t>spodní skříňky s plastovými boxy 702 x 500 x 820</t>
  </si>
  <si>
    <t>dřevotřískové desky s 2mm ABS hranou, Dvířka s tlumením, jedna police, stojící na nožkách</t>
  </si>
  <si>
    <t>spodní skříňky s dvířky 800x500x820</t>
  </si>
  <si>
    <t>pracovní centrum sestava:</t>
  </si>
  <si>
    <t xml:space="preserve">sestava 3x spodních skříněk a 3x horních skříněk, pracovní deska 38m a zástěny 9mm, 3x Dřez z polypropylenu Chemicky odolným, 3x baterie na studenou a teplou s povrchem epoxidovým odolné proti chemikáliím a UV záření. </t>
  </si>
  <si>
    <t>Mycí centrum 2100x1900x600</t>
  </si>
  <si>
    <t>dřevotřískový korpus a dvířka olepeno 2mm ABS hranou, stavitelné police v rastru 32, Dvířka s tlumením, horní dvířka prosklená s 5mm sklem</t>
  </si>
  <si>
    <t>Vysoká skříňka prosklená 1900x450x800</t>
  </si>
  <si>
    <t>Plastový sedák ve tvaru tobogánu, kovový kříž s kluzáky, píst pro nastavení výšky</t>
  </si>
  <si>
    <t xml:space="preserve">stůl třímístný, horní pracovní deska 38mm, kovová konstukce z profilu 20x40, opláštěný z dřevotřískové desky s ABS hranou 1mm, tunel pro kabeláž, kovová průchodka, příprava pro zásuvky. </t>
  </si>
  <si>
    <t>Žákovské stoly kovové 600x1950x750</t>
  </si>
  <si>
    <t xml:space="preserve">Vrchní pracovní desky 38mm, Kovová konstrukce 20x30, otvíravá skříňka, Dřez a výlevka z polypropylenu Chemicky odolným, 1x baterie na studenou a teplou, 1x baterie na studenou s povrchem epoxidovým odolné proti chemikáliím a UV záření. </t>
  </si>
  <si>
    <t>Katedra mycí část 700 x 1000 x 850</t>
  </si>
  <si>
    <t>Vrchní pracovní desky 38 mm. Kovová konstrukce 20x30, 1ks šuplíková, 2x otvíravá skříňka , jedna plechová odvětrávaná skříňka na plynové kartuše, tunel na kabeláž. Na horní desce položena kompaktní deska 700 x 1200</t>
  </si>
  <si>
    <t>Katedra demonstrační část 700 x 4000 x 850</t>
  </si>
  <si>
    <t>Vrchní pracovní desky 38 mm. Kovová kontrukce profil 20x40, 1ks šuplíková vše uzamykatelné jednotným klíčem, výsuv pro klávesnici, tunel na kabeláž.</t>
  </si>
  <si>
    <t>Katedra rovná 700 x 1900 x 750</t>
  </si>
  <si>
    <t>Učebna Fyziky a Chemie</t>
  </si>
  <si>
    <t>Zdravotnická dvoudvéřová kovová skříň na chemikálie, tl. plechu 0,7-1 mm, 2 přestavitelné police ve tvaru vaničky, cylindrický zámek se 2 klíči, odvětrání ve dveřích</t>
  </si>
  <si>
    <t>Plechové skříňky na chemikálie 1000x860x500</t>
  </si>
  <si>
    <t xml:space="preserve">desky z dřevotřísky o síle 25mm, olepeno 2mm ABS hranou </t>
  </si>
  <si>
    <t>horní poličky 200x700x550</t>
  </si>
  <si>
    <t>Vrchní deska z 25 mm opatřena ABS hranou 2mm, Dřevotřísková konstrukce s 2mm ABS hranou. Tunel pro rozvod kabeláže. Výsuvná klávesnice, šuplíková skříňka,</t>
  </si>
  <si>
    <t>Stůl pro učitele rohový 1800 x 1420 x 760</t>
  </si>
  <si>
    <t>Kabinet Fyziky a Chemie</t>
  </si>
  <si>
    <t>Hliníkový rám v rohu opatřen plastovou spojkou s dírou pro uchycení. Střed z hobry pokrytý látkou v barvě.</t>
  </si>
  <si>
    <t>Nástěnka 2000 x 1000</t>
  </si>
  <si>
    <t>korpus i dvířka s 18 mm dřevotřískové desky s 2 mm abs, vnitřní část policová, dvířka opatřeny zámkem, v horní části Nika</t>
  </si>
  <si>
    <t>Skříňky s plastovými boxy 702 x 900 x 450</t>
  </si>
  <si>
    <t>stůl je s 18 mm konstrukce opatřen 6 kulatými nohy, středem jde tunel pro kabeláž, horní deska 25mm opatřena ohradní deskou 18mm výška 120mm. Po stranách 8 šuplíků pro notebooky</t>
  </si>
  <si>
    <t>Stůl pro robotiku 2500 x 1000 x 950</t>
  </si>
  <si>
    <t>Žákovský stůl hnízdo 1000 x 1000 x 750/1150</t>
  </si>
  <si>
    <t>čalouněná židle na pístu, kovový kříž s kolečky</t>
  </si>
  <si>
    <t>katedra s jednou šuplíkovou skříňkou s centrálním zámkem, a potom 5 ti skříňky s dvířkem se zámkem, horní deska 25 mm, tunel na kabely</t>
  </si>
  <si>
    <t>109, MMU Robotiky</t>
  </si>
  <si>
    <t>Veškeré rozměry nábytku jsou zvolené na základě přesného zaměření, zadavatel bude akceptovat toleranci +- 20mm</t>
  </si>
  <si>
    <t>Chytrý hrnec s připojením na internet</t>
  </si>
  <si>
    <t>Chytrý hrnec s připojením na internet. Jedna hlavní nádoba, odměrka, šlehací metlička, Ochranný kryt, stěrka, varná koš, varoma tácek, zapékací miska.</t>
  </si>
  <si>
    <t>Chytrý hrnec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</si>
</sst>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1" x14ac:knownFonts="1">
    <font>
      <sz val="10"/>
      <color indexed="8"/>
      <name val="Arial"/>
      <charset val="238"/>
    </font>
    <font>
      <sz val="15"/>
      <color indexed="8"/>
      <name val="Arial"/>
      <family val="2"/>
      <charset val="238"/>
    </font>
    <font>
      <sz val="14"/>
      <color rgb="FFC00000"/>
      <name val="Arial"/>
      <family val="2"/>
      <charset val="238"/>
    </font>
    <font>
      <sz val="14"/>
      <color indexed="8"/>
      <name val="Arial"/>
      <family val="2"/>
      <charset val="238"/>
    </font>
    <font>
      <sz val="16"/>
      <color rgb="FFC00000"/>
      <name val="Arial"/>
      <family val="2"/>
      <charset val="238"/>
    </font>
    <font>
      <sz val="10"/>
      <color rgb="FFC00000"/>
      <name val="Arial"/>
      <family val="2"/>
      <charset val="238"/>
    </font>
    <font>
      <sz val="15"/>
      <color rgb="FFC00000"/>
      <name val="Arial"/>
      <family val="2"/>
      <charset val="238"/>
    </font>
    <font>
      <sz val="10"/>
      <color theme="1" tint="0.3499862666707357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sz val="12"/>
      <color indexed="8"/>
      <name val="Comic Sans MS"/>
      <family val="4"/>
      <charset val="238"/>
    </font>
    <font>
      <sz val="16"/>
      <color rgb="FFC00000"/>
      <name val="Comic Sans MS"/>
      <family val="4"/>
      <charset val="238"/>
    </font>
    <font>
      <sz val="12"/>
      <color rgb="FFC00000"/>
      <name val="Comic Sans MS"/>
      <family val="4"/>
      <charset val="238"/>
    </font>
    <font>
      <b/>
      <sz val="12"/>
      <color indexed="8"/>
      <name val="Comic Sans MS"/>
      <family val="4"/>
      <charset val="238"/>
    </font>
    <font>
      <sz val="12"/>
      <color theme="1" tint="0.34998626667073579"/>
      <name val="Comic Sans MS"/>
      <family val="4"/>
      <charset val="238"/>
    </font>
    <font>
      <sz val="16"/>
      <color indexed="8"/>
      <name val="Comic Sans MS"/>
      <family val="4"/>
      <charset val="238"/>
    </font>
    <font>
      <sz val="18"/>
      <color indexed="8"/>
      <name val="Comic Sans MS"/>
      <family val="4"/>
      <charset val="238"/>
    </font>
    <font>
      <sz val="18"/>
      <color rgb="FFC00000"/>
      <name val="Comic Sans MS"/>
      <family val="4"/>
      <charset val="238"/>
    </font>
    <font>
      <sz val="18"/>
      <color theme="5"/>
      <name val="Comic Sans MS"/>
      <family val="4"/>
      <charset val="238"/>
    </font>
    <font>
      <sz val="11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theme="0" tint="-0.14993743705557422"/>
      </bottom>
      <diagonal/>
    </border>
    <border>
      <left/>
      <right/>
      <top style="thin">
        <color theme="0" tint="-0.14993743705557422"/>
      </top>
      <bottom style="thin">
        <color theme="0" tint="-0.14993743705557422"/>
      </bottom>
      <diagonal/>
    </border>
    <border>
      <left/>
      <right/>
      <top style="thin">
        <color theme="1" tint="0.34998626667073579"/>
      </top>
      <bottom/>
      <diagonal/>
    </border>
    <border>
      <left/>
      <right/>
      <top/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theme="0" tint="-0.14993743705557422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theme="0" tint="-0.14993743705557422"/>
      </top>
      <bottom style="hair">
        <color indexed="64"/>
      </bottom>
      <diagonal/>
    </border>
  </borders>
  <cellStyleXfs count="2">
    <xf numFmtId="0" fontId="0" fillId="0" borderId="0"/>
    <xf numFmtId="0" fontId="8" fillId="0" borderId="0"/>
  </cellStyleXfs>
  <cellXfs count="181">
    <xf numFmtId="0" fontId="0" fillId="0" borderId="0" xfId="0"/>
    <xf numFmtId="0" fontId="1" fillId="2" borderId="0" xfId="0" applyFont="1" applyFill="1"/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horizontal="center" vertical="top"/>
    </xf>
    <xf numFmtId="0" fontId="0" fillId="2" borderId="0" xfId="0" applyFill="1"/>
    <xf numFmtId="0" fontId="3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vertical="top"/>
    </xf>
    <xf numFmtId="0" fontId="2" fillId="2" borderId="2" xfId="0" applyFont="1" applyFill="1" applyBorder="1" applyAlignment="1">
      <alignment horizontal="left" vertical="center"/>
    </xf>
    <xf numFmtId="0" fontId="0" fillId="2" borderId="2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center" vertical="top"/>
    </xf>
    <xf numFmtId="0" fontId="6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center" wrapText="1"/>
    </xf>
    <xf numFmtId="0" fontId="4" fillId="2" borderId="3" xfId="0" applyFont="1" applyFill="1" applyBorder="1" applyAlignment="1">
      <alignment horizontal="left" vertical="center" indent="1"/>
    </xf>
    <xf numFmtId="0" fontId="1" fillId="2" borderId="3" xfId="0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left" vertical="center" indent="1"/>
    </xf>
    <xf numFmtId="0" fontId="1" fillId="2" borderId="0" xfId="0" applyFont="1" applyFill="1" applyBorder="1" applyAlignment="1">
      <alignment horizontal="left" vertical="center" indent="1"/>
    </xf>
    <xf numFmtId="0" fontId="4" fillId="2" borderId="4" xfId="0" applyFont="1" applyFill="1" applyBorder="1" applyAlignment="1">
      <alignment horizontal="left" vertical="center" indent="1"/>
    </xf>
    <xf numFmtId="0" fontId="1" fillId="2" borderId="4" xfId="0" applyFont="1" applyFill="1" applyBorder="1" applyAlignment="1">
      <alignment horizontal="left" vertical="center" indent="1"/>
    </xf>
    <xf numFmtId="0" fontId="5" fillId="2" borderId="0" xfId="0" applyFont="1" applyFill="1" applyAlignment="1">
      <alignment horizontal="center" wrapText="1"/>
    </xf>
    <xf numFmtId="4" fontId="1" fillId="2" borderId="0" xfId="0" applyNumberFormat="1" applyFont="1" applyFill="1" applyAlignment="1">
      <alignment horizontal="right" vertical="top"/>
    </xf>
    <xf numFmtId="4" fontId="1" fillId="2" borderId="3" xfId="0" applyNumberFormat="1" applyFont="1" applyFill="1" applyBorder="1" applyAlignment="1">
      <alignment horizontal="left" vertical="center" indent="1"/>
    </xf>
    <xf numFmtId="4" fontId="1" fillId="2" borderId="0" xfId="0" applyNumberFormat="1" applyFont="1" applyFill="1" applyBorder="1" applyAlignment="1">
      <alignment horizontal="left" vertical="center" indent="1"/>
    </xf>
    <xf numFmtId="4" fontId="1" fillId="2" borderId="4" xfId="0" applyNumberFormat="1" applyFont="1" applyFill="1" applyBorder="1" applyAlignment="1">
      <alignment horizontal="left" vertical="center" indent="1"/>
    </xf>
    <xf numFmtId="4" fontId="7" fillId="2" borderId="0" xfId="0" applyNumberFormat="1" applyFont="1" applyFill="1" applyAlignment="1">
      <alignment horizontal="center" wrapText="1"/>
    </xf>
    <xf numFmtId="4" fontId="0" fillId="2" borderId="1" xfId="0" applyNumberFormat="1" applyFill="1" applyBorder="1" applyAlignment="1">
      <alignment horizontal="right" vertical="top"/>
    </xf>
    <xf numFmtId="4" fontId="0" fillId="2" borderId="2" xfId="0" applyNumberFormat="1" applyFill="1" applyBorder="1" applyAlignment="1">
      <alignment horizontal="right" vertical="top"/>
    </xf>
    <xf numFmtId="4" fontId="0" fillId="2" borderId="0" xfId="0" applyNumberFormat="1" applyFill="1" applyAlignment="1">
      <alignment horizontal="right" vertical="top"/>
    </xf>
    <xf numFmtId="164" fontId="6" fillId="2" borderId="0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/>
    </xf>
    <xf numFmtId="0" fontId="8" fillId="2" borderId="2" xfId="0" applyFont="1" applyFill="1" applyBorder="1" applyAlignment="1">
      <alignment horizontal="left" vertical="top" wrapText="1"/>
    </xf>
    <xf numFmtId="4" fontId="0" fillId="3" borderId="2" xfId="0" applyNumberFormat="1" applyFill="1" applyBorder="1" applyAlignment="1">
      <alignment horizontal="right" vertical="top"/>
    </xf>
    <xf numFmtId="0" fontId="9" fillId="2" borderId="0" xfId="0" applyFont="1" applyFill="1" applyAlignment="1">
      <alignment horizontal="left" vertical="top" wrapText="1"/>
    </xf>
    <xf numFmtId="0" fontId="8" fillId="5" borderId="5" xfId="0" applyFont="1" applyFill="1" applyBorder="1"/>
    <xf numFmtId="0" fontId="8" fillId="0" borderId="5" xfId="0" applyFont="1" applyBorder="1"/>
    <xf numFmtId="0" fontId="9" fillId="4" borderId="5" xfId="0" applyFont="1" applyFill="1" applyBorder="1"/>
    <xf numFmtId="2" fontId="0" fillId="0" borderId="5" xfId="0" applyNumberFormat="1" applyBorder="1"/>
    <xf numFmtId="2" fontId="9" fillId="4" borderId="5" xfId="0" applyNumberFormat="1" applyFont="1" applyFill="1" applyBorder="1"/>
    <xf numFmtId="164" fontId="6" fillId="2" borderId="3" xfId="0" applyNumberFormat="1" applyFont="1" applyFill="1" applyBorder="1" applyAlignment="1">
      <alignment vertical="center"/>
    </xf>
    <xf numFmtId="0" fontId="8" fillId="2" borderId="0" xfId="1" applyFill="1"/>
    <xf numFmtId="0" fontId="5" fillId="2" borderId="0" xfId="1" applyFont="1" applyFill="1" applyAlignment="1">
      <alignment horizontal="left" vertical="center"/>
    </xf>
    <xf numFmtId="4" fontId="8" fillId="2" borderId="0" xfId="1" applyNumberFormat="1" applyFill="1" applyAlignment="1">
      <alignment horizontal="right" vertical="top"/>
    </xf>
    <xf numFmtId="0" fontId="8" fillId="2" borderId="0" xfId="1" applyFill="1" applyAlignment="1">
      <alignment horizontal="center" vertical="top"/>
    </xf>
    <xf numFmtId="0" fontId="8" fillId="2" borderId="0" xfId="1" applyFill="1" applyAlignment="1">
      <alignment horizontal="left" vertical="top" wrapText="1"/>
    </xf>
    <xf numFmtId="0" fontId="2" fillId="2" borderId="0" xfId="1" applyFont="1" applyFill="1" applyAlignment="1">
      <alignment horizontal="left" vertical="center"/>
    </xf>
    <xf numFmtId="0" fontId="4" fillId="2" borderId="0" xfId="1" applyFont="1" applyFill="1" applyAlignment="1">
      <alignment horizontal="left" vertical="center"/>
    </xf>
    <xf numFmtId="0" fontId="2" fillId="2" borderId="1" xfId="1" applyFont="1" applyFill="1" applyBorder="1" applyAlignment="1">
      <alignment horizontal="right" vertical="center"/>
    </xf>
    <xf numFmtId="4" fontId="8" fillId="2" borderId="1" xfId="1" applyNumberFormat="1" applyFill="1" applyBorder="1" applyAlignment="1">
      <alignment horizontal="right" vertical="top"/>
    </xf>
    <xf numFmtId="4" fontId="8" fillId="2" borderId="2" xfId="1" applyNumberFormat="1" applyFill="1" applyBorder="1" applyAlignment="1">
      <alignment horizontal="right" vertical="top"/>
    </xf>
    <xf numFmtId="0" fontId="8" fillId="2" borderId="2" xfId="1" applyFill="1" applyBorder="1" applyAlignment="1">
      <alignment horizontal="center" vertical="top"/>
    </xf>
    <xf numFmtId="0" fontId="8" fillId="2" borderId="2" xfId="1" applyFill="1" applyBorder="1" applyAlignment="1">
      <alignment horizontal="left" vertical="top" wrapText="1"/>
    </xf>
    <xf numFmtId="0" fontId="2" fillId="2" borderId="2" xfId="1" applyFont="1" applyFill="1" applyBorder="1" applyAlignment="1">
      <alignment horizontal="left" vertical="center"/>
    </xf>
    <xf numFmtId="0" fontId="4" fillId="2" borderId="1" xfId="1" applyFont="1" applyFill="1" applyBorder="1" applyAlignment="1">
      <alignment horizontal="left" vertical="center"/>
    </xf>
    <xf numFmtId="4" fontId="2" fillId="2" borderId="1" xfId="1" applyNumberFormat="1" applyFont="1" applyFill="1" applyBorder="1" applyAlignment="1">
      <alignment horizontal="right" vertical="center"/>
    </xf>
    <xf numFmtId="0" fontId="8" fillId="2" borderId="1" xfId="1" applyFill="1" applyBorder="1" applyAlignment="1">
      <alignment horizontal="center" vertical="top"/>
    </xf>
    <xf numFmtId="0" fontId="8" fillId="2" borderId="1" xfId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center"/>
    </xf>
    <xf numFmtId="4" fontId="2" fillId="2" borderId="6" xfId="1" applyNumberFormat="1" applyFont="1" applyFill="1" applyBorder="1" applyAlignment="1">
      <alignment horizontal="right" vertical="center"/>
    </xf>
    <xf numFmtId="4" fontId="8" fillId="2" borderId="6" xfId="1" applyNumberFormat="1" applyFill="1" applyBorder="1" applyAlignment="1">
      <alignment horizontal="right" vertical="top"/>
    </xf>
    <xf numFmtId="0" fontId="8" fillId="2" borderId="6" xfId="1" applyFill="1" applyBorder="1" applyAlignment="1">
      <alignment horizontal="center" vertical="top"/>
    </xf>
    <xf numFmtId="0" fontId="9" fillId="2" borderId="6" xfId="1" applyFont="1" applyFill="1" applyBorder="1" applyAlignment="1">
      <alignment horizontal="left" vertical="top" wrapText="1"/>
    </xf>
    <xf numFmtId="0" fontId="8" fillId="2" borderId="6" xfId="1" applyFill="1" applyBorder="1" applyAlignment="1">
      <alignment horizontal="left" vertical="top" wrapText="1"/>
    </xf>
    <xf numFmtId="0" fontId="2" fillId="2" borderId="6" xfId="1" applyFont="1" applyFill="1" applyBorder="1" applyAlignment="1">
      <alignment horizontal="left" vertical="center"/>
    </xf>
    <xf numFmtId="0" fontId="4" fillId="2" borderId="6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right" vertical="center"/>
    </xf>
    <xf numFmtId="4" fontId="8" fillId="3" borderId="6" xfId="1" applyNumberFormat="1" applyFill="1" applyBorder="1" applyAlignment="1">
      <alignment horizontal="right" vertical="top"/>
    </xf>
    <xf numFmtId="0" fontId="8" fillId="0" borderId="6" xfId="1" applyFill="1" applyBorder="1" applyAlignment="1">
      <alignment horizontal="left" vertical="top" wrapText="1"/>
    </xf>
    <xf numFmtId="0" fontId="8" fillId="0" borderId="0" xfId="1"/>
    <xf numFmtId="0" fontId="1" fillId="2" borderId="0" xfId="1" applyFont="1" applyFill="1"/>
    <xf numFmtId="0" fontId="5" fillId="2" borderId="7" xfId="1" applyFont="1" applyFill="1" applyBorder="1" applyAlignment="1">
      <alignment horizontal="center" wrapText="1"/>
    </xf>
    <xf numFmtId="4" fontId="7" fillId="2" borderId="7" xfId="1" applyNumberFormat="1" applyFont="1" applyFill="1" applyBorder="1" applyAlignment="1">
      <alignment horizontal="center" wrapText="1"/>
    </xf>
    <xf numFmtId="0" fontId="7" fillId="2" borderId="7" xfId="1" applyFont="1" applyFill="1" applyBorder="1" applyAlignment="1">
      <alignment horizontal="center" wrapText="1"/>
    </xf>
    <xf numFmtId="0" fontId="3" fillId="2" borderId="7" xfId="1" applyFont="1" applyFill="1" applyBorder="1" applyAlignment="1">
      <alignment horizontal="left" vertical="center"/>
    </xf>
    <xf numFmtId="0" fontId="4" fillId="2" borderId="7" xfId="1" applyFont="1" applyFill="1" applyBorder="1" applyAlignment="1">
      <alignment horizontal="left" vertical="center"/>
    </xf>
    <xf numFmtId="164" fontId="6" fillId="2" borderId="0" xfId="1" applyNumberFormat="1" applyFont="1" applyFill="1" applyBorder="1" applyAlignment="1">
      <alignment horizontal="right" vertical="center"/>
    </xf>
    <xf numFmtId="0" fontId="1" fillId="2" borderId="0" xfId="1" applyFont="1" applyFill="1" applyBorder="1" applyAlignment="1">
      <alignment horizontal="left" vertical="center" indent="1"/>
    </xf>
    <xf numFmtId="4" fontId="1" fillId="2" borderId="0" xfId="1" applyNumberFormat="1" applyFont="1" applyFill="1" applyBorder="1" applyAlignment="1">
      <alignment horizontal="left" vertical="center" indent="1"/>
    </xf>
    <xf numFmtId="0" fontId="4" fillId="2" borderId="0" xfId="1" applyFont="1" applyFill="1" applyBorder="1" applyAlignment="1">
      <alignment horizontal="left" vertical="center" indent="1"/>
    </xf>
    <xf numFmtId="0" fontId="1" fillId="2" borderId="0" xfId="1" applyFont="1" applyFill="1" applyAlignment="1">
      <alignment horizontal="left" vertical="top" wrapText="1"/>
    </xf>
    <xf numFmtId="0" fontId="3" fillId="2" borderId="0" xfId="1" applyFont="1" applyFill="1" applyAlignment="1">
      <alignment horizontal="left" vertical="center"/>
    </xf>
    <xf numFmtId="0" fontId="1" fillId="2" borderId="4" xfId="1" applyFont="1" applyFill="1" applyBorder="1" applyAlignment="1">
      <alignment horizontal="left" vertical="center" indent="1"/>
    </xf>
    <xf numFmtId="4" fontId="1" fillId="2" borderId="4" xfId="1" applyNumberFormat="1" applyFont="1" applyFill="1" applyBorder="1" applyAlignment="1">
      <alignment horizontal="left" vertical="center" indent="1"/>
    </xf>
    <xf numFmtId="0" fontId="4" fillId="2" borderId="4" xfId="1" applyFont="1" applyFill="1" applyBorder="1" applyAlignment="1">
      <alignment horizontal="left" vertical="center" indent="1"/>
    </xf>
    <xf numFmtId="164" fontId="6" fillId="2" borderId="3" xfId="1" applyNumberFormat="1" applyFont="1" applyFill="1" applyBorder="1" applyAlignment="1">
      <alignment vertical="center"/>
    </xf>
    <xf numFmtId="0" fontId="1" fillId="2" borderId="3" xfId="1" applyFont="1" applyFill="1" applyBorder="1" applyAlignment="1">
      <alignment horizontal="left" vertical="center" indent="1"/>
    </xf>
    <xf numFmtId="4" fontId="1" fillId="2" borderId="3" xfId="1" applyNumberFormat="1" applyFont="1" applyFill="1" applyBorder="1" applyAlignment="1">
      <alignment horizontal="left" vertical="center" indent="1"/>
    </xf>
    <xf numFmtId="0" fontId="4" fillId="2" borderId="3" xfId="1" applyFont="1" applyFill="1" applyBorder="1" applyAlignment="1">
      <alignment horizontal="left" vertical="center" indent="1"/>
    </xf>
    <xf numFmtId="0" fontId="6" fillId="2" borderId="0" xfId="1" applyFont="1" applyFill="1" applyAlignment="1">
      <alignment horizontal="left" vertical="center"/>
    </xf>
    <xf numFmtId="4" fontId="1" fillId="2" borderId="0" xfId="1" applyNumberFormat="1" applyFont="1" applyFill="1" applyAlignment="1">
      <alignment horizontal="right" vertical="top"/>
    </xf>
    <xf numFmtId="0" fontId="1" fillId="2" borderId="0" xfId="1" applyFont="1" applyFill="1" applyAlignment="1">
      <alignment horizontal="center" vertical="top"/>
    </xf>
    <xf numFmtId="0" fontId="9" fillId="2" borderId="0" xfId="1" applyFont="1" applyFill="1" applyAlignment="1">
      <alignment horizontal="left" vertical="top" wrapText="1"/>
    </xf>
    <xf numFmtId="4" fontId="8" fillId="3" borderId="2" xfId="1" applyNumberFormat="1" applyFill="1" applyBorder="1" applyAlignment="1">
      <alignment horizontal="right" vertical="top"/>
    </xf>
    <xf numFmtId="0" fontId="8" fillId="0" borderId="2" xfId="1" applyBorder="1" applyAlignment="1">
      <alignment horizontal="left" vertical="top" wrapText="1"/>
    </xf>
    <xf numFmtId="0" fontId="5" fillId="2" borderId="0" xfId="1" applyFont="1" applyFill="1" applyAlignment="1">
      <alignment horizontal="center" wrapText="1"/>
    </xf>
    <xf numFmtId="4" fontId="7" fillId="2" borderId="0" xfId="1" applyNumberFormat="1" applyFont="1" applyFill="1" applyAlignment="1">
      <alignment horizontal="center" wrapText="1"/>
    </xf>
    <xf numFmtId="0" fontId="7" fillId="2" borderId="0" xfId="1" applyFont="1" applyFill="1" applyAlignment="1">
      <alignment horizontal="center" wrapText="1"/>
    </xf>
    <xf numFmtId="164" fontId="6" fillId="2" borderId="0" xfId="1" applyNumberFormat="1" applyFont="1" applyFill="1" applyAlignment="1">
      <alignment horizontal="right" vertical="center"/>
    </xf>
    <xf numFmtId="0" fontId="1" fillId="2" borderId="0" xfId="1" applyFont="1" applyFill="1" applyAlignment="1">
      <alignment horizontal="left" vertical="center" indent="1"/>
    </xf>
    <xf numFmtId="4" fontId="1" fillId="2" borderId="0" xfId="1" applyNumberFormat="1" applyFont="1" applyFill="1" applyAlignment="1">
      <alignment horizontal="left" vertical="center" indent="1"/>
    </xf>
    <xf numFmtId="0" fontId="4" fillId="2" borderId="0" xfId="1" applyFont="1" applyFill="1" applyAlignment="1">
      <alignment horizontal="left" vertical="center" indent="1"/>
    </xf>
    <xf numFmtId="0" fontId="11" fillId="2" borderId="0" xfId="1" applyFont="1" applyFill="1"/>
    <xf numFmtId="0" fontId="11" fillId="2" borderId="0" xfId="1" applyFont="1" applyFill="1" applyAlignment="1">
      <alignment horizontal="right"/>
    </xf>
    <xf numFmtId="0" fontId="12" fillId="2" borderId="0" xfId="1" applyFont="1" applyFill="1" applyAlignment="1">
      <alignment horizontal="left" vertical="center"/>
    </xf>
    <xf numFmtId="0" fontId="11" fillId="0" borderId="0" xfId="1" applyFont="1"/>
    <xf numFmtId="0" fontId="11" fillId="2" borderId="0" xfId="1" applyFont="1" applyFill="1" applyAlignment="1">
      <alignment horizontal="left" vertical="top" wrapText="1"/>
    </xf>
    <xf numFmtId="0" fontId="13" fillId="2" borderId="0" xfId="1" applyFont="1" applyFill="1" applyAlignment="1">
      <alignment horizontal="left" vertical="center"/>
    </xf>
    <xf numFmtId="0" fontId="12" fillId="2" borderId="0" xfId="1" applyFont="1" applyFill="1" applyBorder="1" applyAlignment="1">
      <alignment horizontal="left" vertical="center"/>
    </xf>
    <xf numFmtId="0" fontId="11" fillId="0" borderId="0" xfId="1" applyFont="1" applyBorder="1"/>
    <xf numFmtId="0" fontId="11" fillId="2" borderId="0" xfId="1" applyFont="1" applyFill="1" applyBorder="1" applyAlignment="1">
      <alignment horizontal="left" vertical="top" wrapText="1"/>
    </xf>
    <xf numFmtId="0" fontId="13" fillId="2" borderId="0" xfId="1" applyFont="1" applyFill="1" applyBorder="1" applyAlignment="1">
      <alignment horizontal="left" vertical="center"/>
    </xf>
    <xf numFmtId="2" fontId="12" fillId="2" borderId="0" xfId="1" applyNumberFormat="1" applyFont="1" applyFill="1" applyBorder="1" applyAlignment="1">
      <alignment horizontal="right" vertical="top"/>
    </xf>
    <xf numFmtId="4" fontId="11" fillId="2" borderId="0" xfId="1" applyNumberFormat="1" applyFont="1" applyFill="1" applyBorder="1" applyAlignment="1">
      <alignment horizontal="right" vertical="top"/>
    </xf>
    <xf numFmtId="9" fontId="11" fillId="2" borderId="0" xfId="1" applyNumberFormat="1" applyFont="1" applyFill="1" applyBorder="1" applyAlignment="1">
      <alignment horizontal="center" vertical="top"/>
    </xf>
    <xf numFmtId="0" fontId="11" fillId="2" borderId="0" xfId="1" applyFont="1" applyFill="1" applyBorder="1" applyAlignment="1">
      <alignment horizontal="center" vertical="top"/>
    </xf>
    <xf numFmtId="0" fontId="12" fillId="2" borderId="0" xfId="1" applyFont="1" applyFill="1" applyBorder="1" applyAlignment="1">
      <alignment horizontal="left" vertical="top"/>
    </xf>
    <xf numFmtId="0" fontId="14" fillId="2" borderId="0" xfId="1" applyFont="1" applyFill="1" applyBorder="1" applyAlignment="1">
      <alignment horizontal="left" vertical="top" wrapText="1"/>
    </xf>
    <xf numFmtId="0" fontId="11" fillId="2" borderId="5" xfId="1" applyFont="1" applyFill="1" applyBorder="1"/>
    <xf numFmtId="4" fontId="11" fillId="2" borderId="8" xfId="1" applyNumberFormat="1" applyFont="1" applyFill="1" applyBorder="1" applyAlignment="1">
      <alignment horizontal="right" vertical="top"/>
    </xf>
    <xf numFmtId="9" fontId="11" fillId="2" borderId="8" xfId="1" applyNumberFormat="1" applyFont="1" applyFill="1" applyBorder="1" applyAlignment="1">
      <alignment horizontal="center" vertical="top"/>
    </xf>
    <xf numFmtId="0" fontId="11" fillId="2" borderId="8" xfId="1" applyFont="1" applyFill="1" applyBorder="1" applyAlignment="1">
      <alignment horizontal="center" vertical="top"/>
    </xf>
    <xf numFmtId="0" fontId="11" fillId="2" borderId="8" xfId="1" applyFont="1" applyFill="1" applyBorder="1" applyAlignment="1">
      <alignment horizontal="left" vertical="top" wrapText="1"/>
    </xf>
    <xf numFmtId="0" fontId="12" fillId="2" borderId="8" xfId="1" applyFont="1" applyFill="1" applyBorder="1" applyAlignment="1">
      <alignment horizontal="left" vertical="top"/>
    </xf>
    <xf numFmtId="2" fontId="12" fillId="2" borderId="1" xfId="1" applyNumberFormat="1" applyFont="1" applyFill="1" applyBorder="1" applyAlignment="1">
      <alignment horizontal="right" vertical="top"/>
    </xf>
    <xf numFmtId="4" fontId="11" fillId="2" borderId="2" xfId="1" applyNumberFormat="1" applyFont="1" applyFill="1" applyBorder="1" applyAlignment="1">
      <alignment horizontal="right" vertical="top"/>
    </xf>
    <xf numFmtId="9" fontId="11" fillId="2" borderId="2" xfId="1" applyNumberFormat="1" applyFont="1" applyFill="1" applyBorder="1" applyAlignment="1">
      <alignment horizontal="center" vertical="top"/>
    </xf>
    <xf numFmtId="4" fontId="11" fillId="3" borderId="2" xfId="1" applyNumberFormat="1" applyFont="1" applyFill="1" applyBorder="1" applyAlignment="1">
      <alignment horizontal="right" vertical="top"/>
    </xf>
    <xf numFmtId="0" fontId="11" fillId="2" borderId="2" xfId="1" applyFont="1" applyFill="1" applyBorder="1" applyAlignment="1">
      <alignment horizontal="center" vertical="top"/>
    </xf>
    <xf numFmtId="0" fontId="11" fillId="2" borderId="2" xfId="1" applyFont="1" applyFill="1" applyBorder="1" applyAlignment="1">
      <alignment horizontal="left" vertical="top" wrapText="1"/>
    </xf>
    <xf numFmtId="0" fontId="12" fillId="2" borderId="2" xfId="1" applyFont="1" applyFill="1" applyBorder="1" applyAlignment="1">
      <alignment horizontal="left" vertical="top"/>
    </xf>
    <xf numFmtId="0" fontId="12" fillId="2" borderId="1" xfId="1" applyFont="1" applyFill="1" applyBorder="1" applyAlignment="1">
      <alignment horizontal="left" vertical="top"/>
    </xf>
    <xf numFmtId="0" fontId="11" fillId="3" borderId="5" xfId="1" applyFont="1" applyFill="1" applyBorder="1"/>
    <xf numFmtId="0" fontId="11" fillId="2" borderId="0" xfId="1" applyFont="1" applyFill="1" applyAlignment="1">
      <alignment wrapText="1"/>
    </xf>
    <xf numFmtId="0" fontId="12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right" wrapText="1"/>
    </xf>
    <xf numFmtId="4" fontId="15" fillId="2" borderId="0" xfId="1" applyNumberFormat="1" applyFont="1" applyFill="1" applyAlignment="1">
      <alignment horizontal="center" wrapText="1"/>
    </xf>
    <xf numFmtId="0" fontId="15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left" vertical="center" wrapText="1"/>
    </xf>
    <xf numFmtId="0" fontId="16" fillId="2" borderId="0" xfId="1" applyFont="1" applyFill="1" applyAlignment="1">
      <alignment horizontal="left" vertical="center" wrapText="1"/>
    </xf>
    <xf numFmtId="0" fontId="12" fillId="2" borderId="0" xfId="1" applyFont="1" applyFill="1" applyAlignment="1">
      <alignment horizontal="left" vertical="center" wrapText="1"/>
    </xf>
    <xf numFmtId="164" fontId="12" fillId="2" borderId="0" xfId="1" applyNumberFormat="1" applyFont="1" applyFill="1" applyAlignment="1">
      <alignment horizontal="right" vertical="center"/>
    </xf>
    <xf numFmtId="0" fontId="17" fillId="2" borderId="0" xfId="1" applyFont="1" applyFill="1"/>
    <xf numFmtId="0" fontId="18" fillId="2" borderId="0" xfId="1" applyFont="1" applyFill="1" applyAlignment="1">
      <alignment horizontal="left" vertical="center"/>
    </xf>
    <xf numFmtId="0" fontId="17" fillId="2" borderId="0" xfId="1" applyFont="1" applyFill="1" applyAlignment="1">
      <alignment horizontal="left" vertical="top" wrapText="1"/>
    </xf>
    <xf numFmtId="0" fontId="17" fillId="2" borderId="0" xfId="1" applyFont="1" applyFill="1" applyAlignment="1">
      <alignment horizontal="left" vertical="center"/>
    </xf>
    <xf numFmtId="0" fontId="16" fillId="2" borderId="0" xfId="1" applyFont="1" applyFill="1" applyAlignment="1">
      <alignment horizontal="left" vertical="center"/>
    </xf>
    <xf numFmtId="0" fontId="17" fillId="2" borderId="4" xfId="1" applyFont="1" applyFill="1" applyBorder="1"/>
    <xf numFmtId="0" fontId="18" fillId="2" borderId="4" xfId="1" applyFont="1" applyFill="1" applyBorder="1" applyAlignment="1">
      <alignment horizontal="left" vertical="center" indent="1"/>
    </xf>
    <xf numFmtId="9" fontId="19" fillId="2" borderId="0" xfId="1" applyNumberFormat="1" applyFont="1" applyFill="1"/>
    <xf numFmtId="0" fontId="18" fillId="2" borderId="0" xfId="1" applyFont="1" applyFill="1" applyAlignment="1">
      <alignment horizontal="left" vertical="center" indent="1"/>
    </xf>
    <xf numFmtId="164" fontId="18" fillId="2" borderId="9" xfId="1" applyNumberFormat="1" applyFont="1" applyFill="1" applyBorder="1" applyAlignment="1">
      <alignment horizontal="center" vertical="center"/>
    </xf>
    <xf numFmtId="0" fontId="11" fillId="0" borderId="9" xfId="1" applyFont="1" applyBorder="1"/>
    <xf numFmtId="0" fontId="17" fillId="2" borderId="3" xfId="1" applyFont="1" applyFill="1" applyBorder="1"/>
    <xf numFmtId="0" fontId="18" fillId="2" borderId="3" xfId="1" applyFont="1" applyFill="1" applyBorder="1" applyAlignment="1">
      <alignment horizontal="left" vertical="center" indent="1"/>
    </xf>
    <xf numFmtId="0" fontId="17" fillId="2" borderId="0" xfId="1" applyFont="1" applyFill="1" applyAlignment="1">
      <alignment horizontal="center" vertical="top"/>
    </xf>
    <xf numFmtId="164" fontId="8" fillId="2" borderId="0" xfId="1" applyNumberFormat="1" applyFill="1"/>
    <xf numFmtId="0" fontId="8" fillId="2" borderId="0" xfId="1" applyFont="1" applyFill="1" applyAlignment="1">
      <alignment horizontal="left" vertical="top" wrapText="1"/>
    </xf>
    <xf numFmtId="0" fontId="8" fillId="2" borderId="2" xfId="1" applyFont="1" applyFill="1" applyBorder="1" applyAlignment="1">
      <alignment horizontal="left" vertical="top" wrapText="1"/>
    </xf>
    <xf numFmtId="4" fontId="8" fillId="2" borderId="0" xfId="1" applyNumberFormat="1" applyFill="1"/>
    <xf numFmtId="0" fontId="10" fillId="0" borderId="0" xfId="1" applyFont="1" applyAlignment="1">
      <alignment horizontal="left" vertical="top" wrapText="1"/>
    </xf>
    <xf numFmtId="0" fontId="4" fillId="2" borderId="10" xfId="1" applyFont="1" applyFill="1" applyBorder="1" applyAlignment="1">
      <alignment horizontal="left" vertical="center"/>
    </xf>
    <xf numFmtId="0" fontId="8" fillId="2" borderId="11" xfId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center"/>
    </xf>
    <xf numFmtId="0" fontId="9" fillId="2" borderId="1" xfId="1" applyFont="1" applyFill="1" applyBorder="1" applyAlignment="1">
      <alignment horizontal="left" vertical="top" wrapText="1"/>
    </xf>
    <xf numFmtId="0" fontId="4" fillId="0" borderId="6" xfId="1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top"/>
    </xf>
    <xf numFmtId="164" fontId="6" fillId="2" borderId="0" xfId="0" applyNumberFormat="1" applyFont="1" applyFill="1" applyBorder="1" applyAlignment="1">
      <alignment horizontal="right" vertical="center"/>
    </xf>
    <xf numFmtId="164" fontId="6" fillId="2" borderId="4" xfId="0" applyNumberFormat="1" applyFont="1" applyFill="1" applyBorder="1" applyAlignment="1">
      <alignment horizontal="right" vertical="center"/>
    </xf>
    <xf numFmtId="0" fontId="3" fillId="2" borderId="0" xfId="0" applyFont="1" applyFill="1" applyAlignment="1">
      <alignment horizontal="center" vertical="center" wrapText="1"/>
    </xf>
    <xf numFmtId="164" fontId="6" fillId="2" borderId="0" xfId="1" applyNumberFormat="1" applyFont="1" applyFill="1" applyBorder="1" applyAlignment="1">
      <alignment horizontal="right" vertical="center"/>
    </xf>
    <xf numFmtId="164" fontId="6" fillId="2" borderId="4" xfId="1" applyNumberFormat="1" applyFont="1" applyFill="1" applyBorder="1" applyAlignment="1">
      <alignment horizontal="right" vertical="center"/>
    </xf>
    <xf numFmtId="0" fontId="1" fillId="2" borderId="0" xfId="1" applyFont="1" applyFill="1" applyAlignment="1">
      <alignment horizontal="center" vertical="top" wrapText="1"/>
    </xf>
    <xf numFmtId="164" fontId="6" fillId="2" borderId="0" xfId="1" applyNumberFormat="1" applyFont="1" applyFill="1" applyAlignment="1">
      <alignment horizontal="right" vertical="center"/>
    </xf>
    <xf numFmtId="0" fontId="3" fillId="2" borderId="0" xfId="1" applyFont="1" applyFill="1" applyAlignment="1">
      <alignment horizontal="center" vertical="center" wrapText="1"/>
    </xf>
    <xf numFmtId="164" fontId="18" fillId="2" borderId="0" xfId="1" applyNumberFormat="1" applyFont="1" applyFill="1" applyAlignment="1">
      <alignment horizontal="right" vertical="center"/>
    </xf>
    <xf numFmtId="164" fontId="18" fillId="2" borderId="4" xfId="1" applyNumberFormat="1" applyFont="1" applyFill="1" applyBorder="1" applyAlignment="1">
      <alignment horizontal="right" vertical="center"/>
    </xf>
    <xf numFmtId="0" fontId="20" fillId="2" borderId="0" xfId="1" applyFont="1" applyFill="1" applyAlignment="1">
      <alignment horizontal="center" vertical="center" wrapText="1"/>
    </xf>
    <xf numFmtId="0" fontId="17" fillId="2" borderId="0" xfId="1" applyFont="1" applyFill="1" applyAlignment="1">
      <alignment horizontal="center" vertical="center" wrapText="1"/>
    </xf>
  </cellXfs>
  <cellStyles count="2">
    <cellStyle name="Normální" xfId="0" builtinId="0"/>
    <cellStyle name="Normální 2" xfId="1" xr:uid="{D238C68A-EDC7-4F97-A5EE-C889F056575E}"/>
  </cellStyles>
  <dxfs count="118"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  <dxf>
      <font>
        <color theme="0" tint="-0.14996795556505021"/>
      </font>
    </dxf>
    <dxf>
      <border>
        <top style="thin">
          <color theme="0" tint="-0.499984740745262"/>
        </top>
        <vertical/>
        <horizontal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501564-D978-4DBC-B5B0-194194F89475}">
  <dimension ref="B3:E15"/>
  <sheetViews>
    <sheetView workbookViewId="0">
      <selection activeCell="C19" sqref="C19"/>
    </sheetView>
  </sheetViews>
  <sheetFormatPr defaultRowHeight="13.2" x14ac:dyDescent="0.25"/>
  <cols>
    <col min="2" max="2" width="24" customWidth="1"/>
    <col min="3" max="3" width="17.77734375" customWidth="1"/>
    <col min="4" max="4" width="16.44140625" customWidth="1"/>
    <col min="5" max="5" width="22.77734375" customWidth="1"/>
  </cols>
  <sheetData>
    <row r="3" spans="2:5" x14ac:dyDescent="0.25">
      <c r="B3" s="37" t="s">
        <v>27</v>
      </c>
      <c r="C3" s="37" t="s">
        <v>28</v>
      </c>
      <c r="D3" s="37" t="s">
        <v>29</v>
      </c>
      <c r="E3" s="37" t="s">
        <v>30</v>
      </c>
    </row>
    <row r="4" spans="2:5" x14ac:dyDescent="0.25">
      <c r="B4" s="38" t="s">
        <v>32</v>
      </c>
      <c r="C4" s="40">
        <f>'106, Školní klub 1'!H2</f>
        <v>0</v>
      </c>
      <c r="D4" s="40">
        <f>C4*0.21</f>
        <v>0</v>
      </c>
      <c r="E4" s="40">
        <f>D4+C4</f>
        <v>0</v>
      </c>
    </row>
    <row r="5" spans="2:5" x14ac:dyDescent="0.25">
      <c r="B5" s="38" t="s">
        <v>49</v>
      </c>
      <c r="C5" s="40">
        <f>'107, Kabinet'!H2</f>
        <v>0</v>
      </c>
      <c r="D5" s="40">
        <f t="shared" ref="D5:D14" si="0">C5*0.21</f>
        <v>0</v>
      </c>
      <c r="E5" s="40">
        <f t="shared" ref="E5:E14" si="1">D5+C5</f>
        <v>0</v>
      </c>
    </row>
    <row r="6" spans="2:5" x14ac:dyDescent="0.25">
      <c r="B6" s="38" t="s">
        <v>65</v>
      </c>
      <c r="C6" s="40">
        <f>'108, MMU Informatiky'!H2</f>
        <v>0</v>
      </c>
      <c r="D6" s="40">
        <f t="shared" ref="D6:D12" si="2">C6*0.21</f>
        <v>0</v>
      </c>
      <c r="E6" s="40">
        <f t="shared" ref="E6:E12" si="3">D6+C6</f>
        <v>0</v>
      </c>
    </row>
    <row r="7" spans="2:5" x14ac:dyDescent="0.25">
      <c r="B7" s="38" t="s">
        <v>86</v>
      </c>
      <c r="C7" s="40">
        <f>'402, Školní klub 2'!H2</f>
        <v>0</v>
      </c>
      <c r="D7" s="40">
        <f t="shared" si="2"/>
        <v>0</v>
      </c>
      <c r="E7" s="40">
        <f t="shared" si="3"/>
        <v>0</v>
      </c>
    </row>
    <row r="8" spans="2:5" x14ac:dyDescent="0.25">
      <c r="B8" s="38" t="s">
        <v>177</v>
      </c>
      <c r="C8" s="40">
        <f>'403, Cvičná kuchyňka'!J5</f>
        <v>0</v>
      </c>
      <c r="D8" s="40">
        <f t="shared" si="2"/>
        <v>0</v>
      </c>
      <c r="E8" s="40">
        <f t="shared" si="3"/>
        <v>0</v>
      </c>
    </row>
    <row r="9" spans="2:5" x14ac:dyDescent="0.25">
      <c r="B9" s="38" t="s">
        <v>189</v>
      </c>
      <c r="C9" s="40">
        <f>'407, MMU jazyky'!H2</f>
        <v>0</v>
      </c>
      <c r="D9" s="40">
        <f t="shared" si="2"/>
        <v>0</v>
      </c>
      <c r="E9" s="40">
        <f t="shared" si="3"/>
        <v>0</v>
      </c>
    </row>
    <row r="10" spans="2:5" x14ac:dyDescent="0.25">
      <c r="B10" s="38" t="s">
        <v>194</v>
      </c>
      <c r="C10" s="40">
        <f>'409, Kabinet'!H2</f>
        <v>0</v>
      </c>
      <c r="D10" s="40">
        <f t="shared" si="2"/>
        <v>0</v>
      </c>
      <c r="E10" s="40">
        <f t="shared" si="3"/>
        <v>0</v>
      </c>
    </row>
    <row r="11" spans="2:5" x14ac:dyDescent="0.25">
      <c r="B11" s="38" t="s">
        <v>196</v>
      </c>
      <c r="C11" s="40">
        <f>'410, Reedukační místnost'!H2</f>
        <v>0</v>
      </c>
      <c r="D11" s="40">
        <f t="shared" si="2"/>
        <v>0</v>
      </c>
      <c r="E11" s="40">
        <f t="shared" si="3"/>
        <v>0</v>
      </c>
    </row>
    <row r="12" spans="2:5" x14ac:dyDescent="0.25">
      <c r="B12" s="38" t="s">
        <v>220</v>
      </c>
      <c r="C12" s="40">
        <f>'Učebna Fyziky a Chemie'!H2</f>
        <v>0</v>
      </c>
      <c r="D12" s="40">
        <f t="shared" si="2"/>
        <v>0</v>
      </c>
      <c r="E12" s="40">
        <f t="shared" si="3"/>
        <v>0</v>
      </c>
    </row>
    <row r="13" spans="2:5" x14ac:dyDescent="0.25">
      <c r="B13" s="38" t="s">
        <v>227</v>
      </c>
      <c r="C13" s="40">
        <f>'Kabinet Fyziky a Chemie'!H2</f>
        <v>0</v>
      </c>
      <c r="D13" s="40">
        <f t="shared" si="0"/>
        <v>0</v>
      </c>
      <c r="E13" s="40">
        <f t="shared" si="1"/>
        <v>0</v>
      </c>
    </row>
    <row r="14" spans="2:5" x14ac:dyDescent="0.25">
      <c r="B14" s="38" t="s">
        <v>237</v>
      </c>
      <c r="C14" s="40">
        <f>'109, MMU Robotiky'!H2</f>
        <v>0</v>
      </c>
      <c r="D14" s="40">
        <f t="shared" si="0"/>
        <v>0</v>
      </c>
      <c r="E14" s="40">
        <f t="shared" si="1"/>
        <v>0</v>
      </c>
    </row>
    <row r="15" spans="2:5" x14ac:dyDescent="0.25">
      <c r="B15" s="39" t="s">
        <v>31</v>
      </c>
      <c r="C15" s="41">
        <f>SUM(C4:C14)</f>
        <v>0</v>
      </c>
      <c r="D15" s="41">
        <f>SUM(D4:D14)</f>
        <v>0</v>
      </c>
      <c r="E15" s="41">
        <f>SUM(E4:E14)</f>
        <v>0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ADB46-97B7-42C1-AAB6-76F56071BD7B}">
  <sheetPr>
    <pageSetUpPr fitToPage="1"/>
  </sheetPr>
  <dimension ref="A1:N37"/>
  <sheetViews>
    <sheetView zoomScale="90" zoomScaleNormal="90" workbookViewId="0">
      <selection activeCell="D11" sqref="D11"/>
    </sheetView>
  </sheetViews>
  <sheetFormatPr defaultColWidth="9.109375" defaultRowHeight="20.399999999999999" x14ac:dyDescent="0.25"/>
  <cols>
    <col min="1" max="1" width="5.6640625" style="49" customWidth="1"/>
    <col min="2" max="2" width="11.6640625" style="48" customWidth="1"/>
    <col min="3" max="3" width="1.44140625" style="47" customWidth="1"/>
    <col min="4" max="4" width="84.6640625" style="47" customWidth="1"/>
    <col min="5" max="5" width="9.109375" style="46"/>
    <col min="6" max="6" width="12.5546875" style="45" customWidth="1"/>
    <col min="7" max="7" width="7.109375" style="46" customWidth="1"/>
    <col min="8" max="8" width="23.3320312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3" width="9.109375" style="43"/>
    <col min="14" max="14" width="11" style="43" bestFit="1" customWidth="1"/>
    <col min="15" max="16384" width="9.109375" style="43"/>
  </cols>
  <sheetData>
    <row r="1" spans="1:10" s="72" customFormat="1" ht="37.5" customHeight="1" x14ac:dyDescent="0.3">
      <c r="A1" s="49" t="s">
        <v>220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SUM(H8:H39)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81" t="s">
        <v>1</v>
      </c>
      <c r="F3" s="80"/>
      <c r="G3" s="79"/>
      <c r="H3" s="172">
        <f>H2*0.21</f>
        <v>0</v>
      </c>
      <c r="I3" s="172"/>
      <c r="J3" s="172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81"/>
      <c r="F5" s="80"/>
      <c r="G5" s="79"/>
      <c r="H5" s="78"/>
      <c r="I5" s="78"/>
      <c r="J5" s="78"/>
    </row>
    <row r="6" spans="1:10" s="72" customFormat="1" ht="27" x14ac:dyDescent="0.3">
      <c r="A6" s="49"/>
      <c r="B6" s="99" t="s">
        <v>4</v>
      </c>
      <c r="C6" s="99"/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x14ac:dyDescent="0.25">
      <c r="A7" s="56" t="s">
        <v>10</v>
      </c>
      <c r="B7" s="55" t="s">
        <v>219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ht="60.75" customHeight="1" x14ac:dyDescent="0.25">
      <c r="A8" s="56"/>
      <c r="B8" s="55"/>
      <c r="C8" s="54"/>
      <c r="D8" s="54" t="s">
        <v>218</v>
      </c>
      <c r="E8" s="53">
        <v>1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0" x14ac:dyDescent="0.25">
      <c r="A9" s="56" t="s">
        <v>12</v>
      </c>
      <c r="B9" s="55" t="s">
        <v>217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ht="60.75" customHeight="1" x14ac:dyDescent="0.25">
      <c r="A10" s="56"/>
      <c r="B10" s="55"/>
      <c r="C10" s="54"/>
      <c r="D10" s="54" t="s">
        <v>216</v>
      </c>
      <c r="E10" s="53">
        <v>1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x14ac:dyDescent="0.25">
      <c r="A11" s="56" t="s">
        <v>13</v>
      </c>
      <c r="B11" s="55" t="s">
        <v>215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ht="60.75" customHeight="1" x14ac:dyDescent="0.25">
      <c r="A12" s="56"/>
      <c r="B12" s="55"/>
      <c r="C12" s="54"/>
      <c r="D12" s="54" t="s">
        <v>214</v>
      </c>
      <c r="E12" s="53">
        <v>1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0" x14ac:dyDescent="0.25">
      <c r="A13" s="56" t="s">
        <v>14</v>
      </c>
      <c r="B13" s="55" t="s">
        <v>187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ht="32.25" customHeight="1" x14ac:dyDescent="0.25">
      <c r="A14" s="56"/>
      <c r="B14" s="55"/>
      <c r="C14" s="54"/>
      <c r="D14" s="54" t="s">
        <v>61</v>
      </c>
      <c r="E14" s="53">
        <v>1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x14ac:dyDescent="0.25">
      <c r="A15" s="56" t="s">
        <v>15</v>
      </c>
      <c r="B15" s="55" t="s">
        <v>213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ht="43.5" customHeight="1" x14ac:dyDescent="0.25">
      <c r="A16" s="56"/>
      <c r="B16" s="55"/>
      <c r="C16" s="54"/>
      <c r="D16" s="54" t="s">
        <v>212</v>
      </c>
      <c r="E16" s="53">
        <v>10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7" spans="1:14" x14ac:dyDescent="0.25">
      <c r="A17" s="56" t="s">
        <v>38</v>
      </c>
      <c r="B17" s="55" t="s">
        <v>60</v>
      </c>
      <c r="C17" s="54"/>
      <c r="D17" s="54"/>
      <c r="E17" s="53"/>
      <c r="F17" s="52"/>
      <c r="G17" s="53"/>
      <c r="H17" s="52"/>
      <c r="I17" s="51"/>
      <c r="J17" s="57">
        <f>I18</f>
        <v>0</v>
      </c>
    </row>
    <row r="18" spans="1:14" ht="40.5" customHeight="1" x14ac:dyDescent="0.25">
      <c r="A18" s="56"/>
      <c r="B18" s="55"/>
      <c r="C18" s="54"/>
      <c r="D18" s="54" t="s">
        <v>211</v>
      </c>
      <c r="E18" s="53">
        <v>30</v>
      </c>
      <c r="F18" s="95"/>
      <c r="G18" s="53" t="s">
        <v>11</v>
      </c>
      <c r="H18" s="52">
        <f>E18*F18</f>
        <v>0</v>
      </c>
      <c r="I18" s="51">
        <f>H18*1.21</f>
        <v>0</v>
      </c>
      <c r="J18" s="57"/>
    </row>
    <row r="19" spans="1:14" x14ac:dyDescent="0.25">
      <c r="A19" s="56" t="s">
        <v>35</v>
      </c>
      <c r="B19" s="55" t="s">
        <v>210</v>
      </c>
      <c r="C19" s="54"/>
      <c r="D19" s="54"/>
      <c r="E19" s="53"/>
      <c r="F19" s="52"/>
      <c r="G19" s="53"/>
      <c r="H19" s="52"/>
      <c r="I19" s="51"/>
      <c r="J19" s="57">
        <f>I20</f>
        <v>0</v>
      </c>
    </row>
    <row r="20" spans="1:14" ht="34.5" customHeight="1" x14ac:dyDescent="0.25">
      <c r="A20" s="56"/>
      <c r="B20" s="55"/>
      <c r="C20" s="54"/>
      <c r="D20" s="54" t="s">
        <v>209</v>
      </c>
      <c r="E20" s="53">
        <v>2</v>
      </c>
      <c r="F20" s="95"/>
      <c r="G20" s="53" t="s">
        <v>11</v>
      </c>
      <c r="H20" s="52">
        <f>E20*F20</f>
        <v>0</v>
      </c>
      <c r="I20" s="51">
        <f>H20*1.21</f>
        <v>0</v>
      </c>
      <c r="J20" s="57"/>
    </row>
    <row r="21" spans="1:14" x14ac:dyDescent="0.25">
      <c r="A21" s="56" t="s">
        <v>51</v>
      </c>
      <c r="B21" s="55" t="s">
        <v>208</v>
      </c>
      <c r="C21" s="54"/>
      <c r="D21" s="54"/>
      <c r="E21" s="53"/>
      <c r="F21" s="52"/>
      <c r="G21" s="53"/>
      <c r="H21" s="52"/>
      <c r="I21" s="51"/>
      <c r="J21" s="57">
        <f>I22</f>
        <v>0</v>
      </c>
    </row>
    <row r="22" spans="1:14" ht="42" customHeight="1" x14ac:dyDescent="0.25">
      <c r="A22" s="56"/>
      <c r="B22" s="55"/>
      <c r="C22" s="54"/>
      <c r="D22" s="54" t="s">
        <v>207</v>
      </c>
      <c r="E22" s="53">
        <v>1</v>
      </c>
      <c r="F22" s="95"/>
      <c r="G22" s="53" t="s">
        <v>11</v>
      </c>
      <c r="H22" s="52">
        <f>E22*F22</f>
        <v>0</v>
      </c>
      <c r="I22" s="51">
        <f>H22*1.21</f>
        <v>0</v>
      </c>
      <c r="J22" s="57"/>
    </row>
    <row r="23" spans="1:14" x14ac:dyDescent="0.25">
      <c r="A23" s="56" t="s">
        <v>156</v>
      </c>
      <c r="B23" s="55" t="s">
        <v>206</v>
      </c>
      <c r="C23" s="54"/>
      <c r="D23" s="54"/>
      <c r="E23" s="53"/>
      <c r="F23" s="52"/>
      <c r="G23" s="53"/>
      <c r="H23" s="52"/>
      <c r="I23" s="51"/>
      <c r="J23" s="57"/>
    </row>
    <row r="24" spans="1:14" x14ac:dyDescent="0.25">
      <c r="A24" s="56"/>
      <c r="B24" s="55" t="s">
        <v>205</v>
      </c>
      <c r="C24" s="54"/>
      <c r="D24" s="54"/>
      <c r="E24" s="53"/>
      <c r="F24" s="52"/>
      <c r="G24" s="53"/>
      <c r="H24" s="52"/>
      <c r="I24" s="51"/>
      <c r="J24" s="57">
        <f>I25</f>
        <v>0</v>
      </c>
    </row>
    <row r="25" spans="1:14" ht="34.5" customHeight="1" x14ac:dyDescent="0.25">
      <c r="A25" s="56"/>
      <c r="B25" s="55"/>
      <c r="C25" s="54"/>
      <c r="D25" s="54" t="s">
        <v>204</v>
      </c>
      <c r="E25" s="53">
        <v>7</v>
      </c>
      <c r="F25" s="95"/>
      <c r="G25" s="53" t="s">
        <v>11</v>
      </c>
      <c r="H25" s="52">
        <f>E25*F25</f>
        <v>0</v>
      </c>
      <c r="I25" s="51">
        <f>H25*1.21</f>
        <v>0</v>
      </c>
      <c r="J25" s="57"/>
    </row>
    <row r="26" spans="1:14" x14ac:dyDescent="0.25">
      <c r="A26" s="56"/>
      <c r="B26" s="55" t="s">
        <v>203</v>
      </c>
      <c r="C26" s="54"/>
      <c r="D26" s="54"/>
      <c r="E26" s="53"/>
      <c r="F26" s="52"/>
      <c r="G26" s="53"/>
      <c r="H26" s="52"/>
      <c r="I26" s="51"/>
      <c r="J26" s="57">
        <f>I27</f>
        <v>0</v>
      </c>
    </row>
    <row r="27" spans="1:14" ht="34.5" customHeight="1" x14ac:dyDescent="0.25">
      <c r="A27" s="56"/>
      <c r="B27" s="55"/>
      <c r="C27" s="54"/>
      <c r="D27" s="54" t="s">
        <v>202</v>
      </c>
      <c r="E27" s="53">
        <v>4</v>
      </c>
      <c r="F27" s="95"/>
      <c r="G27" s="53" t="s">
        <v>11</v>
      </c>
      <c r="H27" s="52">
        <f>E27*F27</f>
        <v>0</v>
      </c>
      <c r="I27" s="51">
        <f>H27*1.21</f>
        <v>0</v>
      </c>
      <c r="J27" s="57"/>
    </row>
    <row r="28" spans="1:14" x14ac:dyDescent="0.25">
      <c r="A28" s="56"/>
      <c r="B28" s="55" t="s">
        <v>201</v>
      </c>
      <c r="C28" s="54"/>
      <c r="D28" s="54"/>
      <c r="E28" s="53"/>
      <c r="F28" s="52"/>
      <c r="G28" s="53"/>
      <c r="H28" s="52"/>
      <c r="I28" s="51"/>
      <c r="J28" s="57">
        <f>I29</f>
        <v>0</v>
      </c>
    </row>
    <row r="29" spans="1:14" ht="27" customHeight="1" x14ac:dyDescent="0.25">
      <c r="A29" s="56"/>
      <c r="B29" s="55"/>
      <c r="C29" s="54"/>
      <c r="D29" s="54" t="s">
        <v>199</v>
      </c>
      <c r="E29" s="53">
        <v>7</v>
      </c>
      <c r="F29" s="95"/>
      <c r="G29" s="53" t="s">
        <v>11</v>
      </c>
      <c r="H29" s="52">
        <f>E29*F29</f>
        <v>0</v>
      </c>
      <c r="I29" s="51">
        <f>H29*1.21</f>
        <v>0</v>
      </c>
      <c r="J29" s="57"/>
    </row>
    <row r="30" spans="1:14" x14ac:dyDescent="0.25">
      <c r="A30" s="56"/>
      <c r="B30" s="55" t="s">
        <v>200</v>
      </c>
      <c r="C30" s="54"/>
      <c r="D30" s="54"/>
      <c r="E30" s="53"/>
      <c r="F30" s="52"/>
      <c r="G30" s="53"/>
      <c r="H30" s="52"/>
      <c r="I30" s="51"/>
      <c r="J30" s="57">
        <f>I31</f>
        <v>0</v>
      </c>
      <c r="N30" s="161"/>
    </row>
    <row r="31" spans="1:14" ht="27" customHeight="1" x14ac:dyDescent="0.25">
      <c r="A31" s="56"/>
      <c r="B31" s="55"/>
      <c r="C31" s="54"/>
      <c r="D31" s="54" t="s">
        <v>199</v>
      </c>
      <c r="E31" s="53">
        <v>4</v>
      </c>
      <c r="F31" s="95"/>
      <c r="G31" s="53" t="s">
        <v>11</v>
      </c>
      <c r="H31" s="52">
        <f>E31*F31</f>
        <v>0</v>
      </c>
      <c r="I31" s="51">
        <f>H31*1.21</f>
        <v>0</v>
      </c>
      <c r="J31" s="57"/>
    </row>
    <row r="32" spans="1:14" x14ac:dyDescent="0.25">
      <c r="A32" s="56"/>
      <c r="B32" s="55" t="s">
        <v>198</v>
      </c>
      <c r="C32" s="54"/>
      <c r="D32" s="54"/>
      <c r="E32" s="53"/>
      <c r="F32" s="52"/>
      <c r="G32" s="53"/>
      <c r="H32" s="52"/>
      <c r="I32" s="51"/>
      <c r="J32" s="57">
        <f>I33</f>
        <v>0</v>
      </c>
    </row>
    <row r="33" spans="1:10" ht="26.4" x14ac:dyDescent="0.25">
      <c r="A33" s="56"/>
      <c r="B33" s="55"/>
      <c r="C33" s="54"/>
      <c r="D33" s="54" t="s">
        <v>197</v>
      </c>
      <c r="E33" s="53">
        <v>1</v>
      </c>
      <c r="F33" s="95"/>
      <c r="G33" s="53" t="s">
        <v>11</v>
      </c>
      <c r="H33" s="52">
        <f>E33*F33</f>
        <v>0</v>
      </c>
      <c r="I33" s="51">
        <f>H33*1.21</f>
        <v>0</v>
      </c>
      <c r="J33" s="57"/>
    </row>
    <row r="34" spans="1:10" x14ac:dyDescent="0.25">
      <c r="A34" s="56" t="s">
        <v>69</v>
      </c>
      <c r="B34" s="55" t="s">
        <v>16</v>
      </c>
      <c r="C34" s="54"/>
      <c r="D34" s="54"/>
      <c r="E34" s="53"/>
      <c r="F34" s="52"/>
      <c r="G34" s="53"/>
      <c r="H34" s="52"/>
      <c r="I34" s="51"/>
      <c r="J34" s="57">
        <f>I35</f>
        <v>0</v>
      </c>
    </row>
    <row r="35" spans="1:10" x14ac:dyDescent="0.25">
      <c r="A35" s="56"/>
      <c r="B35" s="55"/>
      <c r="C35" s="54"/>
      <c r="D35" s="54" t="s">
        <v>17</v>
      </c>
      <c r="E35" s="53">
        <v>1</v>
      </c>
      <c r="F35" s="95"/>
      <c r="G35" s="53" t="s">
        <v>11</v>
      </c>
      <c r="H35" s="52">
        <f>E35*F35</f>
        <v>0</v>
      </c>
      <c r="I35" s="51">
        <f>H35*1.21</f>
        <v>0</v>
      </c>
      <c r="J35" s="57"/>
    </row>
    <row r="37" spans="1:10" x14ac:dyDescent="0.25">
      <c r="D37" s="94" t="s">
        <v>25</v>
      </c>
    </row>
  </sheetData>
  <mergeCells count="3">
    <mergeCell ref="H3:J3"/>
    <mergeCell ref="H4:J4"/>
    <mergeCell ref="B2:D3"/>
  </mergeCells>
  <conditionalFormatting sqref="A7:J8 J15:J16 A15:I15 A17:J18">
    <cfRule type="expression" dxfId="49" priority="27">
      <formula>#REF!=0</formula>
    </cfRule>
    <cfRule type="cellIs" dxfId="48" priority="28" operator="equal">
      <formula>0</formula>
    </cfRule>
  </conditionalFormatting>
  <conditionalFormatting sqref="A16:I16">
    <cfRule type="expression" dxfId="47" priority="25">
      <formula>#REF!=0</formula>
    </cfRule>
    <cfRule type="cellIs" dxfId="46" priority="26" operator="equal">
      <formula>0</formula>
    </cfRule>
  </conditionalFormatting>
  <conditionalFormatting sqref="A34:J35">
    <cfRule type="expression" dxfId="45" priority="23">
      <formula>#REF!=0</formula>
    </cfRule>
    <cfRule type="cellIs" dxfId="44" priority="24" operator="equal">
      <formula>0</formula>
    </cfRule>
  </conditionalFormatting>
  <conditionalFormatting sqref="A21:J22">
    <cfRule type="expression" dxfId="43" priority="17">
      <formula>#REF!=0</formula>
    </cfRule>
    <cfRule type="cellIs" dxfId="42" priority="18" operator="equal">
      <formula>0</formula>
    </cfRule>
  </conditionalFormatting>
  <conditionalFormatting sqref="A11:J12">
    <cfRule type="expression" dxfId="41" priority="21">
      <formula>#REF!=0</formula>
    </cfRule>
    <cfRule type="cellIs" dxfId="40" priority="22" operator="equal">
      <formula>0</formula>
    </cfRule>
  </conditionalFormatting>
  <conditionalFormatting sqref="A19:J20">
    <cfRule type="expression" dxfId="39" priority="19">
      <formula>#REF!=0</formula>
    </cfRule>
    <cfRule type="cellIs" dxfId="38" priority="20" operator="equal">
      <formula>0</formula>
    </cfRule>
  </conditionalFormatting>
  <conditionalFormatting sqref="A24:J25">
    <cfRule type="expression" dxfId="37" priority="13">
      <formula>#REF!=0</formula>
    </cfRule>
    <cfRule type="cellIs" dxfId="36" priority="14" operator="equal">
      <formula>0</formula>
    </cfRule>
  </conditionalFormatting>
  <conditionalFormatting sqref="A26:J27">
    <cfRule type="expression" dxfId="35" priority="11">
      <formula>#REF!=0</formula>
    </cfRule>
    <cfRule type="cellIs" dxfId="34" priority="12" operator="equal">
      <formula>0</formula>
    </cfRule>
  </conditionalFormatting>
  <conditionalFormatting sqref="A23:J23">
    <cfRule type="expression" dxfId="33" priority="15">
      <formula>#REF!=0</formula>
    </cfRule>
    <cfRule type="cellIs" dxfId="32" priority="16" operator="equal">
      <formula>0</formula>
    </cfRule>
  </conditionalFormatting>
  <conditionalFormatting sqref="A28:J29">
    <cfRule type="expression" dxfId="31" priority="9">
      <formula>#REF!=0</formula>
    </cfRule>
    <cfRule type="cellIs" dxfId="30" priority="10" operator="equal">
      <formula>0</formula>
    </cfRule>
  </conditionalFormatting>
  <conditionalFormatting sqref="A32:J33">
    <cfRule type="expression" dxfId="29" priority="7">
      <formula>#REF!=0</formula>
    </cfRule>
    <cfRule type="cellIs" dxfId="28" priority="8" operator="equal">
      <formula>0</formula>
    </cfRule>
  </conditionalFormatting>
  <conditionalFormatting sqref="A9:J10">
    <cfRule type="expression" dxfId="27" priority="5">
      <formula>#REF!=0</formula>
    </cfRule>
    <cfRule type="cellIs" dxfId="26" priority="6" operator="equal">
      <formula>0</formula>
    </cfRule>
  </conditionalFormatting>
  <conditionalFormatting sqref="A13:J14">
    <cfRule type="expression" dxfId="25" priority="3">
      <formula>#REF!=0</formula>
    </cfRule>
    <cfRule type="cellIs" dxfId="24" priority="4" operator="equal">
      <formula>0</formula>
    </cfRule>
  </conditionalFormatting>
  <conditionalFormatting sqref="A30:J31">
    <cfRule type="expression" dxfId="23" priority="1">
      <formula>#REF!=0</formula>
    </cfRule>
    <cfRule type="cellIs" dxfId="22" priority="2" operator="equal">
      <formula>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6B93AD-BFFB-49B3-99E2-9C2A425BD67D}">
  <dimension ref="A1:J20"/>
  <sheetViews>
    <sheetView workbookViewId="0">
      <selection activeCell="B2" sqref="B2:D3"/>
    </sheetView>
  </sheetViews>
  <sheetFormatPr defaultRowHeight="13.2" x14ac:dyDescent="0.25"/>
  <cols>
    <col min="1" max="3" width="8.88671875" style="71"/>
    <col min="4" max="4" width="74.88671875" style="71" customWidth="1"/>
    <col min="5" max="5" width="6.44140625" style="71" customWidth="1"/>
    <col min="6" max="6" width="14.6640625" style="71" customWidth="1"/>
    <col min="7" max="7" width="8.88671875" style="71"/>
    <col min="8" max="8" width="24.5546875" style="71" customWidth="1"/>
    <col min="9" max="9" width="14.6640625" style="71" customWidth="1"/>
    <col min="10" max="10" width="30.44140625" style="71" customWidth="1"/>
    <col min="11" max="16384" width="8.88671875" style="71"/>
  </cols>
  <sheetData>
    <row r="1" spans="1:10" s="72" customFormat="1" ht="37.5" customHeight="1" x14ac:dyDescent="0.3">
      <c r="A1" s="49" t="s">
        <v>227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ht="20.399999999999999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SUM(H8:H27)</f>
        <v>0</v>
      </c>
      <c r="I2" s="87"/>
      <c r="J2" s="87"/>
    </row>
    <row r="3" spans="1:10" s="72" customFormat="1" ht="20.399999999999999" x14ac:dyDescent="0.3">
      <c r="A3" s="49"/>
      <c r="B3" s="176"/>
      <c r="C3" s="176"/>
      <c r="D3" s="176"/>
      <c r="E3" s="81" t="s">
        <v>1</v>
      </c>
      <c r="F3" s="80"/>
      <c r="G3" s="79"/>
      <c r="H3" s="172">
        <f>H2*0.21</f>
        <v>0</v>
      </c>
      <c r="I3" s="172"/>
      <c r="J3" s="172"/>
    </row>
    <row r="4" spans="1:10" s="72" customFormat="1" ht="20.399999999999999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ht="20.399999999999999" x14ac:dyDescent="0.3">
      <c r="A5" s="49"/>
      <c r="B5" s="83"/>
      <c r="C5" s="82"/>
      <c r="D5" s="49"/>
      <c r="E5" s="81"/>
      <c r="F5" s="80"/>
      <c r="G5" s="79"/>
      <c r="H5" s="78"/>
      <c r="I5" s="78"/>
      <c r="J5" s="78"/>
    </row>
    <row r="6" spans="1:10" s="72" customFormat="1" ht="27" x14ac:dyDescent="0.3">
      <c r="A6" s="49"/>
      <c r="B6" s="83"/>
      <c r="C6" s="99" t="s">
        <v>4</v>
      </c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s="43" customFormat="1" ht="20.399999999999999" x14ac:dyDescent="0.25">
      <c r="A7" s="56" t="s">
        <v>10</v>
      </c>
      <c r="B7" s="55" t="s">
        <v>226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s="43" customFormat="1" ht="43.5" customHeight="1" x14ac:dyDescent="0.25">
      <c r="A8" s="56"/>
      <c r="B8" s="55"/>
      <c r="C8" s="54"/>
      <c r="D8" s="54" t="s">
        <v>225</v>
      </c>
      <c r="E8" s="53">
        <v>2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0" s="43" customFormat="1" ht="20.399999999999999" x14ac:dyDescent="0.25">
      <c r="A9" s="56" t="s">
        <v>12</v>
      </c>
      <c r="B9" s="55" t="s">
        <v>224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s="43" customFormat="1" ht="36" customHeight="1" x14ac:dyDescent="0.25">
      <c r="A10" s="56"/>
      <c r="B10" s="55"/>
      <c r="C10" s="54"/>
      <c r="D10" s="54" t="s">
        <v>223</v>
      </c>
      <c r="E10" s="53">
        <v>2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s="43" customFormat="1" ht="20.399999999999999" x14ac:dyDescent="0.25">
      <c r="A11" s="56" t="s">
        <v>13</v>
      </c>
      <c r="B11" s="55" t="s">
        <v>210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s="43" customFormat="1" ht="34.5" customHeight="1" x14ac:dyDescent="0.25">
      <c r="A12" s="56"/>
      <c r="B12" s="55"/>
      <c r="C12" s="54"/>
      <c r="D12" s="54" t="s">
        <v>209</v>
      </c>
      <c r="E12" s="53">
        <v>3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0" s="43" customFormat="1" ht="20.399999999999999" x14ac:dyDescent="0.25">
      <c r="A13" s="56" t="s">
        <v>14</v>
      </c>
      <c r="B13" s="55" t="s">
        <v>222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s="43" customFormat="1" ht="43.5" customHeight="1" x14ac:dyDescent="0.25">
      <c r="A14" s="56"/>
      <c r="B14" s="55"/>
      <c r="C14" s="54"/>
      <c r="D14" s="162" t="s">
        <v>221</v>
      </c>
      <c r="E14" s="53">
        <v>3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s="43" customFormat="1" ht="20.399999999999999" x14ac:dyDescent="0.25">
      <c r="A15" s="56" t="s">
        <v>15</v>
      </c>
      <c r="B15" s="55" t="s">
        <v>187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s="43" customFormat="1" ht="32.25" customHeight="1" x14ac:dyDescent="0.25">
      <c r="A16" s="56"/>
      <c r="B16" s="55"/>
      <c r="C16" s="54"/>
      <c r="D16" s="54" t="s">
        <v>61</v>
      </c>
      <c r="E16" s="53">
        <v>2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7" spans="1:10" s="43" customFormat="1" ht="20.399999999999999" x14ac:dyDescent="0.25">
      <c r="A17" s="56" t="s">
        <v>38</v>
      </c>
      <c r="B17" s="55" t="s">
        <v>16</v>
      </c>
      <c r="C17" s="54"/>
      <c r="D17" s="54"/>
      <c r="E17" s="53"/>
      <c r="F17" s="52"/>
      <c r="G17" s="53"/>
      <c r="H17" s="52"/>
      <c r="I17" s="51"/>
      <c r="J17" s="57">
        <f>I18</f>
        <v>0</v>
      </c>
    </row>
    <row r="18" spans="1:10" s="43" customFormat="1" ht="29.25" customHeight="1" x14ac:dyDescent="0.25">
      <c r="A18" s="56"/>
      <c r="B18" s="55"/>
      <c r="C18" s="54"/>
      <c r="D18" s="54" t="s">
        <v>17</v>
      </c>
      <c r="E18" s="53">
        <v>1</v>
      </c>
      <c r="F18" s="95"/>
      <c r="G18" s="53" t="s">
        <v>11</v>
      </c>
      <c r="H18" s="52">
        <f>E18*F18</f>
        <v>0</v>
      </c>
      <c r="I18" s="51">
        <f>H18*1.21</f>
        <v>0</v>
      </c>
      <c r="J18" s="57"/>
    </row>
    <row r="19" spans="1:10" s="43" customFormat="1" ht="20.399999999999999" x14ac:dyDescent="0.25">
      <c r="A19" s="56"/>
      <c r="B19" s="55"/>
      <c r="C19" s="54"/>
      <c r="D19" s="54"/>
      <c r="E19" s="53"/>
      <c r="F19" s="52"/>
      <c r="G19" s="53"/>
      <c r="H19" s="52"/>
      <c r="I19" s="51"/>
      <c r="J19" s="57"/>
    </row>
    <row r="20" spans="1:10" s="43" customFormat="1" ht="34.5" customHeight="1" x14ac:dyDescent="0.25">
      <c r="A20" s="56"/>
      <c r="B20" s="55"/>
      <c r="C20" s="54"/>
      <c r="D20" s="94" t="s">
        <v>25</v>
      </c>
      <c r="E20" s="53"/>
      <c r="F20" s="52"/>
      <c r="G20" s="53"/>
      <c r="H20" s="52"/>
      <c r="I20" s="51"/>
      <c r="J20" s="57"/>
    </row>
  </sheetData>
  <mergeCells count="3">
    <mergeCell ref="H3:J3"/>
    <mergeCell ref="H4:J4"/>
    <mergeCell ref="B2:D3"/>
  </mergeCells>
  <conditionalFormatting sqref="A7:J8 A15:J18">
    <cfRule type="expression" dxfId="21" priority="15">
      <formula>#REF!=0</formula>
    </cfRule>
    <cfRule type="cellIs" dxfId="20" priority="16" operator="equal">
      <formula>0</formula>
    </cfRule>
  </conditionalFormatting>
  <conditionalFormatting sqref="A13 J13:J14 E13:I13">
    <cfRule type="expression" dxfId="19" priority="13">
      <formula>#REF!=0</formula>
    </cfRule>
    <cfRule type="cellIs" dxfId="18" priority="14" operator="equal">
      <formula>0</formula>
    </cfRule>
  </conditionalFormatting>
  <conditionalFormatting sqref="A14 E14:I14">
    <cfRule type="expression" dxfId="17" priority="11">
      <formula>#REF!=0</formula>
    </cfRule>
    <cfRule type="cellIs" dxfId="16" priority="12" operator="equal">
      <formula>0</formula>
    </cfRule>
  </conditionalFormatting>
  <conditionalFormatting sqref="A17:J18">
    <cfRule type="expression" dxfId="15" priority="9">
      <formula>#REF!=0</formula>
    </cfRule>
    <cfRule type="cellIs" dxfId="14" priority="10" operator="equal">
      <formula>0</formula>
    </cfRule>
  </conditionalFormatting>
  <conditionalFormatting sqref="A9:J10">
    <cfRule type="expression" dxfId="13" priority="7">
      <formula>#REF!=0</formula>
    </cfRule>
    <cfRule type="cellIs" dxfId="12" priority="8" operator="equal">
      <formula>0</formula>
    </cfRule>
  </conditionalFormatting>
  <conditionalFormatting sqref="A19:J19 A20:C20 E20:J20">
    <cfRule type="expression" dxfId="11" priority="5">
      <formula>#REF!=0</formula>
    </cfRule>
    <cfRule type="cellIs" dxfId="10" priority="6" operator="equal">
      <formula>0</formula>
    </cfRule>
  </conditionalFormatting>
  <conditionalFormatting sqref="B13:D13 B14:C14">
    <cfRule type="expression" dxfId="9" priority="3">
      <formula>#REF!=0</formula>
    </cfRule>
    <cfRule type="cellIs" dxfId="8" priority="4" operator="equal">
      <formula>0</formula>
    </cfRule>
  </conditionalFormatting>
  <conditionalFormatting sqref="A11:J12">
    <cfRule type="expression" dxfId="7" priority="1">
      <formula>#REF!=0</formula>
    </cfRule>
    <cfRule type="cellIs" dxfId="6" priority="2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2747A8-5C1D-4A6B-85F6-BB8769B10FF3}">
  <sheetPr>
    <pageSetUpPr fitToPage="1"/>
  </sheetPr>
  <dimension ref="A1:J25"/>
  <sheetViews>
    <sheetView zoomScale="90" zoomScaleNormal="90" workbookViewId="0">
      <selection activeCell="D6" sqref="D6"/>
    </sheetView>
  </sheetViews>
  <sheetFormatPr defaultColWidth="9.109375" defaultRowHeight="20.399999999999999" x14ac:dyDescent="0.25"/>
  <cols>
    <col min="1" max="1" width="7.5546875" style="49" customWidth="1"/>
    <col min="2" max="2" width="7.109375" style="48" customWidth="1"/>
    <col min="3" max="3" width="10" style="47" customWidth="1"/>
    <col min="4" max="4" width="82.109375" style="47" customWidth="1"/>
    <col min="5" max="5" width="9.109375" style="46"/>
    <col min="6" max="6" width="12.5546875" style="45" customWidth="1"/>
    <col min="7" max="7" width="7.109375" style="46" customWidth="1"/>
    <col min="8" max="8" width="23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0" s="72" customFormat="1" ht="37.5" customHeight="1" x14ac:dyDescent="0.3">
      <c r="A1" s="49" t="s">
        <v>237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SUM(H7:H24)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81" t="s">
        <v>1</v>
      </c>
      <c r="F3" s="80"/>
      <c r="G3" s="79"/>
      <c r="H3" s="172">
        <f>H2*0.21</f>
        <v>0</v>
      </c>
      <c r="I3" s="172"/>
      <c r="J3" s="172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81"/>
      <c r="F5" s="80"/>
      <c r="G5" s="79"/>
      <c r="H5" s="78"/>
      <c r="I5" s="78"/>
      <c r="J5" s="78"/>
    </row>
    <row r="6" spans="1:10" s="72" customFormat="1" ht="27" x14ac:dyDescent="0.3">
      <c r="A6" s="77"/>
      <c r="B6" s="76"/>
      <c r="C6" s="75" t="s">
        <v>4</v>
      </c>
      <c r="D6" s="75" t="s">
        <v>5</v>
      </c>
      <c r="E6" s="75" t="s">
        <v>2</v>
      </c>
      <c r="F6" s="74" t="s">
        <v>6</v>
      </c>
      <c r="G6" s="75" t="s">
        <v>3</v>
      </c>
      <c r="H6" s="74" t="s">
        <v>8</v>
      </c>
      <c r="I6" s="74" t="s">
        <v>7</v>
      </c>
      <c r="J6" s="73"/>
    </row>
    <row r="7" spans="1:10" x14ac:dyDescent="0.25">
      <c r="A7" s="67" t="s">
        <v>10</v>
      </c>
      <c r="B7" s="66" t="s">
        <v>64</v>
      </c>
      <c r="C7" s="65"/>
      <c r="D7" s="65"/>
      <c r="E7" s="63"/>
      <c r="F7" s="62"/>
      <c r="G7" s="63"/>
      <c r="H7" s="62"/>
      <c r="I7" s="62"/>
      <c r="J7" s="61">
        <f>I8</f>
        <v>0</v>
      </c>
    </row>
    <row r="8" spans="1:10" ht="39" customHeight="1" x14ac:dyDescent="0.25">
      <c r="A8" s="67"/>
      <c r="B8" s="66"/>
      <c r="C8" s="65"/>
      <c r="D8" s="65" t="s">
        <v>236</v>
      </c>
      <c r="E8" s="63">
        <v>1</v>
      </c>
      <c r="F8" s="69"/>
      <c r="G8" s="63" t="s">
        <v>11</v>
      </c>
      <c r="H8" s="62">
        <f>E8*F8</f>
        <v>0</v>
      </c>
      <c r="I8" s="62">
        <f>H8*1.21</f>
        <v>0</v>
      </c>
      <c r="J8" s="68"/>
    </row>
    <row r="9" spans="1:10" x14ac:dyDescent="0.25">
      <c r="A9" s="67" t="s">
        <v>46</v>
      </c>
      <c r="B9" s="66" t="s">
        <v>62</v>
      </c>
      <c r="C9" s="65"/>
      <c r="D9" s="65"/>
      <c r="E9" s="63"/>
      <c r="F9" s="62"/>
      <c r="G9" s="63"/>
      <c r="H9" s="62"/>
      <c r="I9" s="62"/>
      <c r="J9" s="61">
        <f>I10</f>
        <v>0</v>
      </c>
    </row>
    <row r="10" spans="1:10" ht="31.5" customHeight="1" x14ac:dyDescent="0.25">
      <c r="A10" s="67"/>
      <c r="B10" s="66"/>
      <c r="C10" s="65"/>
      <c r="D10" s="65" t="s">
        <v>235</v>
      </c>
      <c r="E10" s="63">
        <v>1</v>
      </c>
      <c r="F10" s="69"/>
      <c r="G10" s="63" t="s">
        <v>11</v>
      </c>
      <c r="H10" s="62">
        <f>E10*F10</f>
        <v>0</v>
      </c>
      <c r="I10" s="62">
        <f>H10*1.21</f>
        <v>0</v>
      </c>
      <c r="J10" s="61"/>
    </row>
    <row r="11" spans="1:10" x14ac:dyDescent="0.25">
      <c r="A11" s="67" t="s">
        <v>13</v>
      </c>
      <c r="B11" s="66" t="s">
        <v>60</v>
      </c>
      <c r="C11" s="65"/>
      <c r="D11" s="65"/>
      <c r="E11" s="63"/>
      <c r="F11" s="62"/>
      <c r="G11" s="63"/>
      <c r="H11" s="62"/>
      <c r="I11" s="62"/>
      <c r="J11" s="61">
        <f>I12</f>
        <v>0</v>
      </c>
    </row>
    <row r="12" spans="1:10" ht="36" customHeight="1" x14ac:dyDescent="0.25">
      <c r="A12" s="67"/>
      <c r="B12" s="66"/>
      <c r="C12" s="65"/>
      <c r="D12" s="65" t="s">
        <v>59</v>
      </c>
      <c r="E12" s="63">
        <v>16</v>
      </c>
      <c r="F12" s="69"/>
      <c r="G12" s="63" t="s">
        <v>11</v>
      </c>
      <c r="H12" s="62">
        <f>E12*F12</f>
        <v>0</v>
      </c>
      <c r="I12" s="62">
        <f>H12*1.21</f>
        <v>0</v>
      </c>
      <c r="J12" s="68"/>
    </row>
    <row r="13" spans="1:10" x14ac:dyDescent="0.25">
      <c r="A13" s="67" t="s">
        <v>14</v>
      </c>
      <c r="B13" s="66" t="s">
        <v>234</v>
      </c>
      <c r="C13" s="65"/>
      <c r="D13" s="65"/>
      <c r="E13" s="63"/>
      <c r="F13" s="62"/>
      <c r="G13" s="63"/>
      <c r="H13" s="62"/>
      <c r="I13" s="62"/>
      <c r="J13" s="61">
        <f>I14</f>
        <v>0</v>
      </c>
    </row>
    <row r="14" spans="1:10" ht="46.5" customHeight="1" x14ac:dyDescent="0.25">
      <c r="A14" s="67"/>
      <c r="B14" s="66"/>
      <c r="C14" s="65"/>
      <c r="D14" s="65" t="s">
        <v>185</v>
      </c>
      <c r="E14" s="63">
        <v>4</v>
      </c>
      <c r="F14" s="69"/>
      <c r="G14" s="63" t="s">
        <v>11</v>
      </c>
      <c r="H14" s="62">
        <f>E14*F14</f>
        <v>0</v>
      </c>
      <c r="I14" s="62">
        <f>H14*1.21</f>
        <v>0</v>
      </c>
      <c r="J14" s="61"/>
    </row>
    <row r="15" spans="1:10" x14ac:dyDescent="0.25">
      <c r="A15" s="67" t="s">
        <v>15</v>
      </c>
      <c r="B15" s="66" t="s">
        <v>233</v>
      </c>
      <c r="C15" s="65"/>
      <c r="D15" s="65"/>
      <c r="E15" s="63"/>
      <c r="F15" s="62"/>
      <c r="G15" s="63"/>
      <c r="H15" s="62"/>
      <c r="I15" s="62"/>
      <c r="J15" s="61">
        <f>I16</f>
        <v>0</v>
      </c>
    </row>
    <row r="16" spans="1:10" ht="41.25" customHeight="1" x14ac:dyDescent="0.25">
      <c r="A16" s="167"/>
      <c r="B16" s="66"/>
      <c r="C16" s="65"/>
      <c r="D16" s="70" t="s">
        <v>232</v>
      </c>
      <c r="E16" s="63">
        <v>1</v>
      </c>
      <c r="F16" s="69"/>
      <c r="G16" s="63" t="s">
        <v>11</v>
      </c>
      <c r="H16" s="62">
        <f>E16*F16</f>
        <v>0</v>
      </c>
      <c r="I16" s="62">
        <f>H16*1.21</f>
        <v>0</v>
      </c>
      <c r="J16" s="61"/>
    </row>
    <row r="17" spans="1:10" x14ac:dyDescent="0.25">
      <c r="A17" s="67" t="s">
        <v>38</v>
      </c>
      <c r="B17" s="66" t="s">
        <v>231</v>
      </c>
      <c r="C17" s="65"/>
      <c r="D17" s="70"/>
      <c r="E17" s="63"/>
      <c r="F17" s="62"/>
      <c r="G17" s="63"/>
      <c r="H17" s="62"/>
      <c r="I17" s="62"/>
      <c r="J17" s="61">
        <f>I18</f>
        <v>0</v>
      </c>
    </row>
    <row r="18" spans="1:10" ht="37.5" customHeight="1" x14ac:dyDescent="0.25">
      <c r="A18" s="67"/>
      <c r="B18" s="66"/>
      <c r="C18" s="65"/>
      <c r="D18" s="65" t="s">
        <v>230</v>
      </c>
      <c r="E18" s="63">
        <v>3</v>
      </c>
      <c r="F18" s="69"/>
      <c r="G18" s="63" t="s">
        <v>11</v>
      </c>
      <c r="H18" s="62">
        <f>E18*F18</f>
        <v>0</v>
      </c>
      <c r="I18" s="62">
        <f>H18*1.21</f>
        <v>0</v>
      </c>
      <c r="J18" s="61"/>
    </row>
    <row r="19" spans="1:10" x14ac:dyDescent="0.25">
      <c r="A19" s="67" t="s">
        <v>35</v>
      </c>
      <c r="B19" s="66" t="s">
        <v>229</v>
      </c>
      <c r="C19" s="65"/>
      <c r="D19" s="65"/>
      <c r="E19" s="63"/>
      <c r="F19" s="62"/>
      <c r="G19" s="63"/>
      <c r="H19" s="62"/>
      <c r="I19" s="62"/>
      <c r="J19" s="61">
        <f>I20</f>
        <v>0</v>
      </c>
    </row>
    <row r="20" spans="1:10" ht="31.5" customHeight="1" x14ac:dyDescent="0.25">
      <c r="A20" s="67"/>
      <c r="B20" s="66"/>
      <c r="C20" s="65"/>
      <c r="D20" s="65" t="s">
        <v>228</v>
      </c>
      <c r="E20" s="63">
        <v>2</v>
      </c>
      <c r="F20" s="69"/>
      <c r="G20" s="63" t="s">
        <v>11</v>
      </c>
      <c r="H20" s="62">
        <f>E20*F20</f>
        <v>0</v>
      </c>
      <c r="I20" s="62">
        <f>H20*1.21</f>
        <v>0</v>
      </c>
      <c r="J20" s="61"/>
    </row>
    <row r="21" spans="1:10" x14ac:dyDescent="0.25">
      <c r="A21" s="67" t="s">
        <v>51</v>
      </c>
      <c r="B21" s="66" t="s">
        <v>50</v>
      </c>
      <c r="C21" s="65"/>
      <c r="D21" s="70"/>
      <c r="E21" s="63"/>
      <c r="F21" s="62"/>
      <c r="G21" s="63"/>
      <c r="H21" s="62"/>
      <c r="I21" s="62"/>
      <c r="J21" s="61">
        <f>I22</f>
        <v>0</v>
      </c>
    </row>
    <row r="22" spans="1:10" ht="48" customHeight="1" x14ac:dyDescent="0.25">
      <c r="A22" s="67"/>
      <c r="B22" s="66"/>
      <c r="C22" s="65"/>
      <c r="D22" s="65" t="s">
        <v>33</v>
      </c>
      <c r="E22" s="63">
        <v>1</v>
      </c>
      <c r="F22" s="69"/>
      <c r="G22" s="63" t="s">
        <v>11</v>
      </c>
      <c r="H22" s="62">
        <f>E22*F22</f>
        <v>0</v>
      </c>
      <c r="I22" s="62">
        <f>H22*1.21</f>
        <v>0</v>
      </c>
      <c r="J22" s="68"/>
    </row>
    <row r="23" spans="1:10" x14ac:dyDescent="0.25">
      <c r="A23" s="56"/>
      <c r="B23" s="60"/>
      <c r="C23" s="59"/>
      <c r="D23" s="166" t="s">
        <v>25</v>
      </c>
      <c r="E23" s="58"/>
      <c r="F23" s="51"/>
      <c r="G23" s="58"/>
      <c r="H23" s="51"/>
      <c r="I23" s="51"/>
      <c r="J23" s="57"/>
    </row>
    <row r="24" spans="1:10" ht="33.75" customHeight="1" x14ac:dyDescent="0.25">
      <c r="A24" s="165"/>
      <c r="B24" s="55"/>
      <c r="C24" s="54"/>
      <c r="D24" s="164"/>
      <c r="E24" s="53"/>
      <c r="F24" s="52"/>
      <c r="G24" s="53"/>
      <c r="H24" s="52"/>
      <c r="I24" s="51"/>
      <c r="J24" s="50"/>
    </row>
    <row r="25" spans="1:10" x14ac:dyDescent="0.25">
      <c r="A25" s="163"/>
    </row>
  </sheetData>
  <mergeCells count="3">
    <mergeCell ref="H3:J3"/>
    <mergeCell ref="H4:J4"/>
    <mergeCell ref="B2:D3"/>
  </mergeCells>
  <conditionalFormatting sqref="A7:J8 A10:I10 A17:J17 A14:I14 G15:I16 J14:J16 A21:J24 G19:I20 A18:I18 J18:J20 A11:J13">
    <cfRule type="expression" dxfId="5" priority="5">
      <formula>#REF!=0</formula>
    </cfRule>
    <cfRule type="cellIs" dxfId="4" priority="6" operator="equal">
      <formula>0</formula>
    </cfRule>
  </conditionalFormatting>
  <conditionalFormatting sqref="A9:J9 J10">
    <cfRule type="expression" dxfId="3" priority="3">
      <formula>#REF!=0</formula>
    </cfRule>
    <cfRule type="cellIs" dxfId="2" priority="4" operator="equal">
      <formula>0</formula>
    </cfRule>
  </conditionalFormatting>
  <conditionalFormatting sqref="A21:J22">
    <cfRule type="expression" dxfId="1" priority="1">
      <formula>#REF!=0</formula>
    </cfRule>
    <cfRule type="cellIs" dxfId="0" priority="2" operator="equal">
      <formula>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8"/>
  <sheetViews>
    <sheetView zoomScale="90" zoomScaleNormal="90" workbookViewId="0">
      <selection activeCell="B2" sqref="B2:D3"/>
    </sheetView>
  </sheetViews>
  <sheetFormatPr defaultColWidth="9.109375" defaultRowHeight="20.399999999999999" x14ac:dyDescent="0.25"/>
  <cols>
    <col min="1" max="1" width="5.6640625" style="7" customWidth="1"/>
    <col min="2" max="2" width="10.33203125" style="6" customWidth="1"/>
    <col min="3" max="3" width="3.44140625" style="2" customWidth="1"/>
    <col min="4" max="4" width="84.6640625" style="2" customWidth="1"/>
    <col min="5" max="5" width="9.109375" style="3"/>
    <col min="6" max="6" width="12.5546875" style="31" customWidth="1"/>
    <col min="7" max="7" width="7.109375" style="3" customWidth="1"/>
    <col min="8" max="8" width="22.44140625" style="31" customWidth="1"/>
    <col min="9" max="9" width="12.5546875" style="31" customWidth="1"/>
    <col min="10" max="10" width="26.6640625" style="14" bestFit="1" customWidth="1"/>
    <col min="11" max="11" width="11.44140625" style="4" bestFit="1" customWidth="1"/>
    <col min="12" max="16384" width="9.109375" style="4"/>
  </cols>
  <sheetData>
    <row r="1" spans="1:10" s="1" customFormat="1" ht="37.5" customHeight="1" x14ac:dyDescent="0.3">
      <c r="A1" s="7" t="s">
        <v>32</v>
      </c>
      <c r="B1" s="5"/>
      <c r="C1" s="8"/>
      <c r="D1" s="8"/>
      <c r="E1" s="9"/>
      <c r="F1" s="24"/>
      <c r="G1" s="9"/>
      <c r="H1" s="24"/>
      <c r="I1" s="24"/>
      <c r="J1" s="13"/>
    </row>
    <row r="2" spans="1:10" s="1" customFormat="1" x14ac:dyDescent="0.3">
      <c r="A2" s="7"/>
      <c r="B2" s="171" t="s">
        <v>238</v>
      </c>
      <c r="C2" s="171"/>
      <c r="D2" s="171"/>
      <c r="E2" s="17" t="s">
        <v>0</v>
      </c>
      <c r="F2" s="25"/>
      <c r="G2" s="18"/>
      <c r="H2" s="42">
        <f>SUM(H7:H16)</f>
        <v>0</v>
      </c>
      <c r="I2" s="42"/>
      <c r="J2" s="42"/>
    </row>
    <row r="3" spans="1:10" s="1" customFormat="1" x14ac:dyDescent="0.3">
      <c r="A3" s="7"/>
      <c r="B3" s="171"/>
      <c r="C3" s="171"/>
      <c r="D3" s="171"/>
      <c r="E3" s="19" t="s">
        <v>1</v>
      </c>
      <c r="F3" s="26"/>
      <c r="G3" s="20"/>
      <c r="H3" s="169">
        <f>H2*0.21</f>
        <v>0</v>
      </c>
      <c r="I3" s="169"/>
      <c r="J3" s="169"/>
    </row>
    <row r="4" spans="1:10" s="1" customFormat="1" x14ac:dyDescent="0.3">
      <c r="A4" s="7"/>
      <c r="B4" s="5"/>
      <c r="C4" s="168"/>
      <c r="D4" s="7"/>
      <c r="E4" s="21" t="s">
        <v>9</v>
      </c>
      <c r="F4" s="27"/>
      <c r="G4" s="22"/>
      <c r="H4" s="170">
        <f>H2+H3</f>
        <v>0</v>
      </c>
      <c r="I4" s="170"/>
      <c r="J4" s="170"/>
    </row>
    <row r="5" spans="1:10" s="1" customFormat="1" x14ac:dyDescent="0.3">
      <c r="A5" s="7"/>
      <c r="B5" s="5"/>
      <c r="C5" s="8"/>
      <c r="D5" s="7"/>
      <c r="E5" s="19"/>
      <c r="F5" s="26"/>
      <c r="G5" s="20"/>
      <c r="H5" s="32"/>
      <c r="I5" s="32"/>
      <c r="J5" s="32"/>
    </row>
    <row r="6" spans="1:10" s="1" customFormat="1" ht="27" x14ac:dyDescent="0.3">
      <c r="A6" s="7"/>
      <c r="B6" s="16" t="s">
        <v>4</v>
      </c>
      <c r="C6" s="16"/>
      <c r="D6" s="16" t="s">
        <v>5</v>
      </c>
      <c r="E6" s="16" t="s">
        <v>2</v>
      </c>
      <c r="F6" s="28" t="s">
        <v>6</v>
      </c>
      <c r="G6" s="16" t="s">
        <v>3</v>
      </c>
      <c r="H6" s="28" t="s">
        <v>8</v>
      </c>
      <c r="I6" s="28" t="s">
        <v>7</v>
      </c>
      <c r="J6" s="23"/>
    </row>
    <row r="7" spans="1:10" x14ac:dyDescent="0.25">
      <c r="A7" s="15" t="s">
        <v>10</v>
      </c>
      <c r="B7" s="10" t="s">
        <v>18</v>
      </c>
      <c r="C7" s="11"/>
      <c r="D7" s="11"/>
      <c r="E7" s="12"/>
      <c r="F7" s="30"/>
      <c r="G7" s="12"/>
      <c r="H7" s="30"/>
      <c r="I7" s="29"/>
      <c r="J7" s="33">
        <f t="shared" ref="J7" si="0">I8</f>
        <v>0</v>
      </c>
    </row>
    <row r="8" spans="1:10" ht="42" customHeight="1" x14ac:dyDescent="0.25">
      <c r="A8" s="15"/>
      <c r="B8" s="10"/>
      <c r="C8" s="11"/>
      <c r="D8" s="34" t="s">
        <v>19</v>
      </c>
      <c r="E8" s="12">
        <v>1</v>
      </c>
      <c r="F8" s="35"/>
      <c r="G8" s="12" t="s">
        <v>11</v>
      </c>
      <c r="H8" s="30">
        <f>E8*F8</f>
        <v>0</v>
      </c>
      <c r="I8" s="29">
        <f>H8*1.21</f>
        <v>0</v>
      </c>
      <c r="J8" s="33"/>
    </row>
    <row r="9" spans="1:10" x14ac:dyDescent="0.25">
      <c r="A9" s="15" t="s">
        <v>12</v>
      </c>
      <c r="B9" s="10" t="s">
        <v>20</v>
      </c>
      <c r="C9" s="11"/>
      <c r="D9" s="11"/>
      <c r="E9" s="12"/>
      <c r="F9" s="30"/>
      <c r="G9" s="12"/>
      <c r="H9" s="30"/>
      <c r="I9" s="29"/>
      <c r="J9" s="33">
        <f t="shared" ref="J9" si="1">I10</f>
        <v>0</v>
      </c>
    </row>
    <row r="10" spans="1:10" ht="42" customHeight="1" x14ac:dyDescent="0.25">
      <c r="A10" s="15"/>
      <c r="B10" s="10"/>
      <c r="C10" s="11"/>
      <c r="D10" s="11" t="s">
        <v>21</v>
      </c>
      <c r="E10" s="12">
        <v>1</v>
      </c>
      <c r="F10" s="35"/>
      <c r="G10" s="12" t="s">
        <v>11</v>
      </c>
      <c r="H10" s="30">
        <f>E10*F10</f>
        <v>0</v>
      </c>
      <c r="I10" s="29">
        <f>H10*1.21</f>
        <v>0</v>
      </c>
      <c r="J10" s="33"/>
    </row>
    <row r="11" spans="1:10" x14ac:dyDescent="0.25">
      <c r="A11" s="15" t="s">
        <v>13</v>
      </c>
      <c r="B11" s="10" t="s">
        <v>23</v>
      </c>
      <c r="C11" s="11"/>
      <c r="D11" s="11"/>
      <c r="E11" s="12"/>
      <c r="F11" s="30"/>
      <c r="G11" s="12"/>
      <c r="H11" s="30"/>
      <c r="I11" s="29"/>
      <c r="J11" s="33">
        <f>I12</f>
        <v>0</v>
      </c>
    </row>
    <row r="12" spans="1:10" ht="66" customHeight="1" x14ac:dyDescent="0.25">
      <c r="A12" s="15"/>
      <c r="B12" s="10"/>
      <c r="C12" s="11"/>
      <c r="D12" s="11" t="s">
        <v>26</v>
      </c>
      <c r="E12" s="12">
        <v>1</v>
      </c>
      <c r="F12" s="35"/>
      <c r="G12" s="12" t="s">
        <v>11</v>
      </c>
      <c r="H12" s="30">
        <f>E12*F12</f>
        <v>0</v>
      </c>
      <c r="I12" s="29">
        <f>H12*1.21</f>
        <v>0</v>
      </c>
      <c r="J12" s="33"/>
    </row>
    <row r="13" spans="1:10" x14ac:dyDescent="0.25">
      <c r="A13" s="15" t="s">
        <v>14</v>
      </c>
      <c r="B13" s="10" t="s">
        <v>22</v>
      </c>
      <c r="C13" s="11"/>
      <c r="D13" s="11"/>
      <c r="E13" s="12"/>
      <c r="F13" s="30"/>
      <c r="G13" s="12"/>
      <c r="H13" s="30"/>
      <c r="I13" s="29"/>
      <c r="J13" s="33">
        <f>I14</f>
        <v>0</v>
      </c>
    </row>
    <row r="14" spans="1:10" ht="45.75" customHeight="1" x14ac:dyDescent="0.25">
      <c r="A14" s="15"/>
      <c r="B14" s="10"/>
      <c r="C14" s="11"/>
      <c r="D14" s="34" t="s">
        <v>24</v>
      </c>
      <c r="E14" s="12">
        <v>3</v>
      </c>
      <c r="F14" s="35"/>
      <c r="G14" s="12" t="s">
        <v>11</v>
      </c>
      <c r="H14" s="30">
        <f>E14*F14</f>
        <v>0</v>
      </c>
      <c r="I14" s="29">
        <f>H14*1.21</f>
        <v>0</v>
      </c>
      <c r="J14" s="33"/>
    </row>
    <row r="15" spans="1:10" x14ac:dyDescent="0.25">
      <c r="A15" s="15" t="s">
        <v>15</v>
      </c>
      <c r="B15" s="10" t="s">
        <v>16</v>
      </c>
      <c r="C15" s="11"/>
      <c r="D15" s="11"/>
      <c r="E15" s="12"/>
      <c r="F15" s="30"/>
      <c r="G15" s="12"/>
      <c r="H15" s="30"/>
      <c r="I15" s="29"/>
      <c r="J15" s="33">
        <f t="shared" ref="J15" si="2">I16</f>
        <v>0</v>
      </c>
    </row>
    <row r="16" spans="1:10" ht="29.25" customHeight="1" x14ac:dyDescent="0.25">
      <c r="A16" s="15"/>
      <c r="B16" s="10"/>
      <c r="C16" s="11"/>
      <c r="D16" s="11" t="s">
        <v>17</v>
      </c>
      <c r="E16" s="12">
        <v>1</v>
      </c>
      <c r="F16" s="35"/>
      <c r="G16" s="12" t="s">
        <v>11</v>
      </c>
      <c r="H16" s="30">
        <f>E16*F16</f>
        <v>0</v>
      </c>
      <c r="I16" s="29">
        <f>H16*1.21</f>
        <v>0</v>
      </c>
      <c r="J16" s="33"/>
    </row>
    <row r="18" spans="4:4" x14ac:dyDescent="0.25">
      <c r="D18" s="36" t="s">
        <v>25</v>
      </c>
    </row>
  </sheetData>
  <mergeCells count="3">
    <mergeCell ref="H3:J3"/>
    <mergeCell ref="H4:J4"/>
    <mergeCell ref="B2:D3"/>
  </mergeCells>
  <conditionalFormatting sqref="A11:J11 A13:J13 A12:C12 E12:J12 A14:C14 E14:J14">
    <cfRule type="expression" dxfId="117" priority="73">
      <formula>#REF!=0</formula>
    </cfRule>
    <cfRule type="cellIs" dxfId="116" priority="74" operator="equal">
      <formula>0</formula>
    </cfRule>
  </conditionalFormatting>
  <conditionalFormatting sqref="A15:J16">
    <cfRule type="expression" dxfId="115" priority="47">
      <formula>#REF!=0</formula>
    </cfRule>
    <cfRule type="cellIs" dxfId="114" priority="48" operator="equal">
      <formula>0</formula>
    </cfRule>
  </conditionalFormatting>
  <conditionalFormatting sqref="A7:I7 A9:I9 J7:J10">
    <cfRule type="expression" dxfId="113" priority="37">
      <formula>#REF!=0</formula>
    </cfRule>
    <cfRule type="cellIs" dxfId="112" priority="38" operator="equal">
      <formula>0</formula>
    </cfRule>
  </conditionalFormatting>
  <conditionalFormatting sqref="A8:I8">
    <cfRule type="expression" dxfId="111" priority="35">
      <formula>#REF!=0</formula>
    </cfRule>
    <cfRule type="cellIs" dxfId="110" priority="36" operator="equal">
      <formula>0</formula>
    </cfRule>
  </conditionalFormatting>
  <conditionalFormatting sqref="A10:I10">
    <cfRule type="expression" dxfId="109" priority="15">
      <formula>#REF!=0</formula>
    </cfRule>
    <cfRule type="cellIs" dxfId="108" priority="16" operator="equal">
      <formula>0</formula>
    </cfRule>
  </conditionalFormatting>
  <conditionalFormatting sqref="D14">
    <cfRule type="expression" dxfId="107" priority="3">
      <formula>#REF!=0</formula>
    </cfRule>
    <cfRule type="cellIs" dxfId="106" priority="4" operator="equal">
      <formula>0</formula>
    </cfRule>
  </conditionalFormatting>
  <conditionalFormatting sqref="D12">
    <cfRule type="expression" dxfId="105" priority="1">
      <formula>#REF!=0</formula>
    </cfRule>
    <cfRule type="cellIs" dxfId="104" priority="2" operator="equal">
      <formula>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B7FC7-8C0C-45AB-95C2-88AFE505887A}">
  <sheetPr>
    <pageSetUpPr fitToPage="1"/>
  </sheetPr>
  <dimension ref="A1:K24"/>
  <sheetViews>
    <sheetView zoomScale="90" zoomScaleNormal="90" workbookViewId="0">
      <selection activeCell="D8" sqref="D8"/>
    </sheetView>
  </sheetViews>
  <sheetFormatPr defaultColWidth="9.109375" defaultRowHeight="20.399999999999999" x14ac:dyDescent="0.25"/>
  <cols>
    <col min="1" max="1" width="5.6640625" style="49" customWidth="1"/>
    <col min="2" max="2" width="5.109375" style="48" customWidth="1"/>
    <col min="3" max="3" width="10" style="47" customWidth="1"/>
    <col min="4" max="4" width="82.109375" style="47" customWidth="1"/>
    <col min="5" max="5" width="9.109375" style="46"/>
    <col min="6" max="6" width="12.5546875" style="45" customWidth="1"/>
    <col min="7" max="7" width="7.109375" style="46" customWidth="1"/>
    <col min="8" max="8" width="24.10937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1" s="72" customFormat="1" ht="37.5" customHeight="1" x14ac:dyDescent="0.3">
      <c r="A1" s="49" t="s">
        <v>49</v>
      </c>
      <c r="B1" s="83"/>
      <c r="C1" s="82"/>
      <c r="D1" s="82"/>
      <c r="E1" s="93"/>
      <c r="F1" s="92"/>
      <c r="G1" s="93"/>
      <c r="H1" s="92"/>
      <c r="I1" s="92"/>
      <c r="J1" s="91"/>
    </row>
    <row r="2" spans="1:11" s="72" customFormat="1" x14ac:dyDescent="0.3">
      <c r="A2" s="49"/>
      <c r="B2" s="83"/>
      <c r="C2" s="174" t="s">
        <v>238</v>
      </c>
      <c r="D2" s="174"/>
      <c r="E2" s="90" t="s">
        <v>0</v>
      </c>
      <c r="F2" s="89"/>
      <c r="G2" s="88"/>
      <c r="H2" s="87">
        <f>SUM(H7:H24)</f>
        <v>0</v>
      </c>
      <c r="I2" s="87"/>
      <c r="J2" s="87"/>
    </row>
    <row r="3" spans="1:11" s="72" customFormat="1" x14ac:dyDescent="0.3">
      <c r="A3" s="49"/>
      <c r="B3" s="83"/>
      <c r="C3" s="174"/>
      <c r="D3" s="174"/>
      <c r="E3" s="81" t="s">
        <v>1</v>
      </c>
      <c r="F3" s="80"/>
      <c r="G3" s="79"/>
      <c r="H3" s="172">
        <f>H2*0.21</f>
        <v>0</v>
      </c>
      <c r="I3" s="172"/>
      <c r="J3" s="172"/>
    </row>
    <row r="4" spans="1:11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1" s="72" customFormat="1" x14ac:dyDescent="0.3">
      <c r="A5" s="49"/>
      <c r="B5" s="83"/>
      <c r="C5" s="82"/>
      <c r="D5" s="49"/>
      <c r="E5" s="81"/>
      <c r="F5" s="80"/>
      <c r="G5" s="79"/>
      <c r="H5" s="78"/>
      <c r="I5" s="78"/>
      <c r="J5" s="78"/>
    </row>
    <row r="6" spans="1:11" s="72" customFormat="1" ht="27" x14ac:dyDescent="0.3">
      <c r="A6" s="77"/>
      <c r="B6" s="76"/>
      <c r="C6" s="75" t="s">
        <v>4</v>
      </c>
      <c r="D6" s="75" t="s">
        <v>5</v>
      </c>
      <c r="E6" s="75" t="s">
        <v>2</v>
      </c>
      <c r="F6" s="74" t="s">
        <v>6</v>
      </c>
      <c r="G6" s="75" t="s">
        <v>3</v>
      </c>
      <c r="H6" s="74" t="s">
        <v>8</v>
      </c>
      <c r="I6" s="74" t="s">
        <v>7</v>
      </c>
      <c r="J6" s="73"/>
    </row>
    <row r="7" spans="1:11" x14ac:dyDescent="0.25">
      <c r="A7" s="67" t="s">
        <v>10</v>
      </c>
      <c r="B7" s="66" t="s">
        <v>48</v>
      </c>
      <c r="C7" s="65"/>
      <c r="D7" s="65"/>
      <c r="E7" s="63"/>
      <c r="F7" s="62"/>
      <c r="G7" s="63"/>
      <c r="H7" s="62"/>
      <c r="I7" s="62"/>
      <c r="J7" s="61">
        <f>I8</f>
        <v>0</v>
      </c>
    </row>
    <row r="8" spans="1:11" ht="39.75" customHeight="1" x14ac:dyDescent="0.25">
      <c r="A8" s="67"/>
      <c r="B8" s="66"/>
      <c r="C8" s="65"/>
      <c r="D8" s="65" t="s">
        <v>47</v>
      </c>
      <c r="E8" s="63">
        <v>3</v>
      </c>
      <c r="F8" s="69"/>
      <c r="G8" s="63" t="s">
        <v>11</v>
      </c>
      <c r="H8" s="62">
        <f>E8*F8</f>
        <v>0</v>
      </c>
      <c r="I8" s="62">
        <f>H8*1.21</f>
        <v>0</v>
      </c>
      <c r="J8" s="68"/>
    </row>
    <row r="9" spans="1:11" x14ac:dyDescent="0.25">
      <c r="A9" s="67" t="s">
        <v>46</v>
      </c>
      <c r="B9" s="66" t="s">
        <v>45</v>
      </c>
      <c r="C9" s="65"/>
      <c r="D9" s="65"/>
      <c r="E9" s="63"/>
      <c r="F9" s="62"/>
      <c r="G9" s="63"/>
      <c r="H9" s="62"/>
      <c r="I9" s="62"/>
      <c r="J9" s="61">
        <f>I10</f>
        <v>0</v>
      </c>
    </row>
    <row r="10" spans="1:11" ht="31.5" customHeight="1" x14ac:dyDescent="0.25">
      <c r="A10" s="67"/>
      <c r="B10" s="66"/>
      <c r="C10" s="65"/>
      <c r="D10" s="65" t="s">
        <v>44</v>
      </c>
      <c r="E10" s="63">
        <v>3</v>
      </c>
      <c r="F10" s="69"/>
      <c r="G10" s="63" t="s">
        <v>11</v>
      </c>
      <c r="H10" s="62">
        <f>E10*F10</f>
        <v>0</v>
      </c>
      <c r="I10" s="62">
        <f>H10*1.21</f>
        <v>0</v>
      </c>
      <c r="J10" s="61"/>
    </row>
    <row r="11" spans="1:11" x14ac:dyDescent="0.25">
      <c r="A11" s="67" t="s">
        <v>13</v>
      </c>
      <c r="B11" s="66" t="s">
        <v>43</v>
      </c>
      <c r="C11" s="65"/>
      <c r="D11" s="65"/>
      <c r="E11" s="63"/>
      <c r="F11" s="62"/>
      <c r="G11" s="63"/>
      <c r="H11" s="62"/>
      <c r="I11" s="62"/>
      <c r="J11" s="61">
        <f>I12</f>
        <v>0</v>
      </c>
    </row>
    <row r="12" spans="1:11" ht="35.25" customHeight="1" x14ac:dyDescent="0.25">
      <c r="A12" s="67"/>
      <c r="B12" s="66"/>
      <c r="C12" s="65"/>
      <c r="D12" s="65" t="s">
        <v>42</v>
      </c>
      <c r="E12" s="63">
        <v>3</v>
      </c>
      <c r="F12" s="69"/>
      <c r="G12" s="63" t="s">
        <v>11</v>
      </c>
      <c r="H12" s="62">
        <f>E12*F12</f>
        <v>0</v>
      </c>
      <c r="I12" s="62">
        <f>H12*1.21</f>
        <v>0</v>
      </c>
      <c r="J12" s="68"/>
      <c r="K12" s="71"/>
    </row>
    <row r="13" spans="1:11" x14ac:dyDescent="0.25">
      <c r="A13" s="67" t="s">
        <v>14</v>
      </c>
      <c r="B13" s="66" t="s">
        <v>41</v>
      </c>
      <c r="C13" s="65"/>
      <c r="D13" s="65"/>
      <c r="E13" s="63"/>
      <c r="F13" s="62"/>
      <c r="G13" s="63"/>
      <c r="H13" s="62"/>
      <c r="I13" s="62"/>
      <c r="J13" s="61">
        <f>I14</f>
        <v>0</v>
      </c>
    </row>
    <row r="14" spans="1:11" ht="36" customHeight="1" x14ac:dyDescent="0.25">
      <c r="A14" s="67"/>
      <c r="B14" s="66"/>
      <c r="C14" s="65"/>
      <c r="D14" s="65" t="s">
        <v>36</v>
      </c>
      <c r="E14" s="63">
        <v>2</v>
      </c>
      <c r="F14" s="69"/>
      <c r="G14" s="63" t="s">
        <v>11</v>
      </c>
      <c r="H14" s="62">
        <f>E14*F14</f>
        <v>0</v>
      </c>
      <c r="I14" s="62">
        <f>H14*1.21</f>
        <v>0</v>
      </c>
      <c r="J14" s="68"/>
    </row>
    <row r="15" spans="1:11" x14ac:dyDescent="0.25">
      <c r="A15" s="67" t="s">
        <v>15</v>
      </c>
      <c r="B15" s="66" t="s">
        <v>40</v>
      </c>
      <c r="C15" s="65"/>
      <c r="D15" s="65"/>
      <c r="E15" s="63"/>
      <c r="F15" s="62"/>
      <c r="G15" s="63"/>
      <c r="H15" s="62"/>
      <c r="I15" s="62"/>
      <c r="J15" s="61">
        <f>I16</f>
        <v>0</v>
      </c>
    </row>
    <row r="16" spans="1:11" ht="34.5" customHeight="1" x14ac:dyDescent="0.25">
      <c r="A16" s="67"/>
      <c r="B16" s="66"/>
      <c r="C16" s="65"/>
      <c r="D16" s="65" t="s">
        <v>39</v>
      </c>
      <c r="E16" s="63">
        <v>1</v>
      </c>
      <c r="F16" s="69"/>
      <c r="G16" s="63" t="s">
        <v>11</v>
      </c>
      <c r="H16" s="62">
        <f>E16*F16</f>
        <v>0</v>
      </c>
      <c r="I16" s="62">
        <f>H16*1.21</f>
        <v>0</v>
      </c>
      <c r="J16" s="61"/>
    </row>
    <row r="17" spans="1:10" x14ac:dyDescent="0.25">
      <c r="A17" s="67" t="s">
        <v>38</v>
      </c>
      <c r="B17" s="66" t="s">
        <v>37</v>
      </c>
      <c r="C17" s="65"/>
      <c r="D17" s="65"/>
      <c r="E17" s="63"/>
      <c r="F17" s="62"/>
      <c r="G17" s="63"/>
      <c r="H17" s="62"/>
      <c r="I17" s="62"/>
      <c r="J17" s="61">
        <f>I18</f>
        <v>0</v>
      </c>
    </row>
    <row r="18" spans="1:10" ht="36" customHeight="1" x14ac:dyDescent="0.25">
      <c r="A18" s="67"/>
      <c r="B18" s="66"/>
      <c r="C18" s="65"/>
      <c r="D18" s="65" t="s">
        <v>36</v>
      </c>
      <c r="E18" s="63">
        <v>2</v>
      </c>
      <c r="F18" s="69"/>
      <c r="G18" s="63" t="s">
        <v>11</v>
      </c>
      <c r="H18" s="62">
        <f>E18*F18</f>
        <v>0</v>
      </c>
      <c r="I18" s="62">
        <f>H18*1.21</f>
        <v>0</v>
      </c>
      <c r="J18" s="68"/>
    </row>
    <row r="19" spans="1:10" x14ac:dyDescent="0.25">
      <c r="A19" s="67" t="s">
        <v>35</v>
      </c>
      <c r="B19" s="66" t="s">
        <v>34</v>
      </c>
      <c r="C19" s="65"/>
      <c r="D19" s="70"/>
      <c r="E19" s="63"/>
      <c r="F19" s="62"/>
      <c r="G19" s="63"/>
      <c r="H19" s="62"/>
      <c r="I19" s="62"/>
      <c r="J19" s="61">
        <f>I20</f>
        <v>0</v>
      </c>
    </row>
    <row r="20" spans="1:10" ht="48" customHeight="1" x14ac:dyDescent="0.25">
      <c r="A20" s="67"/>
      <c r="B20" s="66"/>
      <c r="C20" s="65"/>
      <c r="D20" s="65" t="s">
        <v>33</v>
      </c>
      <c r="E20" s="63">
        <v>1</v>
      </c>
      <c r="F20" s="69"/>
      <c r="G20" s="63" t="s">
        <v>11</v>
      </c>
      <c r="H20" s="62">
        <f>E20*F20</f>
        <v>0</v>
      </c>
      <c r="I20" s="62">
        <f>H20*1.21</f>
        <v>0</v>
      </c>
      <c r="J20" s="68"/>
    </row>
    <row r="21" spans="1:10" x14ac:dyDescent="0.25">
      <c r="A21" s="67"/>
      <c r="B21" s="66"/>
      <c r="C21" s="65"/>
      <c r="D21" s="64" t="s">
        <v>25</v>
      </c>
      <c r="E21" s="63"/>
      <c r="F21" s="62"/>
      <c r="G21" s="63"/>
      <c r="H21" s="62"/>
      <c r="I21" s="62"/>
      <c r="J21" s="61"/>
    </row>
    <row r="22" spans="1:10" x14ac:dyDescent="0.25">
      <c r="A22" s="56"/>
      <c r="B22" s="60"/>
      <c r="C22" s="59"/>
      <c r="D22" s="59"/>
      <c r="E22" s="58"/>
      <c r="F22" s="51"/>
      <c r="G22" s="58"/>
      <c r="H22" s="51"/>
      <c r="I22" s="51"/>
      <c r="J22" s="50"/>
    </row>
    <row r="23" spans="1:10" x14ac:dyDescent="0.25">
      <c r="A23" s="56"/>
      <c r="B23" s="55"/>
      <c r="C23" s="54"/>
      <c r="D23" s="54"/>
      <c r="E23" s="53"/>
      <c r="F23" s="52"/>
      <c r="G23" s="53"/>
      <c r="H23" s="52"/>
      <c r="I23" s="51"/>
      <c r="J23" s="57"/>
    </row>
    <row r="24" spans="1:10" ht="33.75" customHeight="1" x14ac:dyDescent="0.25">
      <c r="A24" s="56"/>
      <c r="B24" s="55"/>
      <c r="C24" s="54"/>
      <c r="D24" s="54"/>
      <c r="E24" s="53"/>
      <c r="F24" s="52"/>
      <c r="G24" s="53"/>
      <c r="H24" s="52"/>
      <c r="I24" s="51"/>
      <c r="J24" s="50"/>
    </row>
  </sheetData>
  <mergeCells count="3">
    <mergeCell ref="H3:J3"/>
    <mergeCell ref="H4:J4"/>
    <mergeCell ref="C2:D3"/>
  </mergeCells>
  <conditionalFormatting sqref="A7:J8 A10:I10 A21:J24 A11:J18">
    <cfRule type="expression" dxfId="103" priority="7">
      <formula>#REF!=0</formula>
    </cfRule>
    <cfRule type="cellIs" dxfId="102" priority="8" operator="equal">
      <formula>0</formula>
    </cfRule>
  </conditionalFormatting>
  <conditionalFormatting sqref="A9:J9 J10">
    <cfRule type="expression" dxfId="101" priority="5">
      <formula>#REF!=0</formula>
    </cfRule>
    <cfRule type="cellIs" dxfId="100" priority="6" operator="equal">
      <formula>0</formula>
    </cfRule>
  </conditionalFormatting>
  <conditionalFormatting sqref="G19:J20">
    <cfRule type="expression" dxfId="99" priority="3">
      <formula>#REF!=0</formula>
    </cfRule>
    <cfRule type="cellIs" dxfId="98" priority="4" operator="equal">
      <formula>0</formula>
    </cfRule>
  </conditionalFormatting>
  <conditionalFormatting sqref="A19:J20">
    <cfRule type="expression" dxfId="97" priority="1">
      <formula>#REF!=0</formula>
    </cfRule>
    <cfRule type="cellIs" dxfId="96" priority="2" operator="equal">
      <formula>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BD839-08B6-4FB9-97C5-82728AC29D9A}">
  <sheetPr>
    <pageSetUpPr fitToPage="1"/>
  </sheetPr>
  <dimension ref="A1:J23"/>
  <sheetViews>
    <sheetView zoomScale="60" zoomScaleNormal="60" workbookViewId="0">
      <selection activeCell="D12" sqref="D12"/>
    </sheetView>
  </sheetViews>
  <sheetFormatPr defaultColWidth="9.109375" defaultRowHeight="20.399999999999999" x14ac:dyDescent="0.25"/>
  <cols>
    <col min="1" max="1" width="7.5546875" style="49" customWidth="1"/>
    <col min="2" max="2" width="7.109375" style="48" customWidth="1"/>
    <col min="3" max="3" width="10" style="47" customWidth="1"/>
    <col min="4" max="4" width="82.109375" style="47" customWidth="1"/>
    <col min="5" max="5" width="9.109375" style="46"/>
    <col min="6" max="6" width="12.5546875" style="45" customWidth="1"/>
    <col min="7" max="7" width="7.109375" style="46" customWidth="1"/>
    <col min="8" max="8" width="21.664062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0" s="72" customFormat="1" ht="37.5" customHeight="1" x14ac:dyDescent="0.3">
      <c r="A1" s="49" t="s">
        <v>65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SUM(H7:H22)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103" t="s">
        <v>1</v>
      </c>
      <c r="F3" s="102"/>
      <c r="G3" s="101"/>
      <c r="H3" s="175">
        <f>H2*0.21</f>
        <v>0</v>
      </c>
      <c r="I3" s="175"/>
      <c r="J3" s="175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103"/>
      <c r="F5" s="102"/>
      <c r="G5" s="101"/>
      <c r="H5" s="100"/>
      <c r="I5" s="100"/>
      <c r="J5" s="100"/>
    </row>
    <row r="6" spans="1:10" s="72" customFormat="1" ht="27" x14ac:dyDescent="0.3">
      <c r="A6" s="49"/>
      <c r="B6" s="83"/>
      <c r="C6" s="99" t="s">
        <v>4</v>
      </c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x14ac:dyDescent="0.25">
      <c r="A7" s="56" t="s">
        <v>10</v>
      </c>
      <c r="B7" s="55" t="s">
        <v>64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ht="38.25" customHeight="1" x14ac:dyDescent="0.25">
      <c r="A8" s="56"/>
      <c r="B8" s="55"/>
      <c r="C8" s="54"/>
      <c r="D8" s="54" t="s">
        <v>63</v>
      </c>
      <c r="E8" s="53">
        <v>1</v>
      </c>
      <c r="F8" s="95"/>
      <c r="G8" s="53" t="s">
        <v>11</v>
      </c>
      <c r="H8" s="52">
        <f>E8*F8</f>
        <v>0</v>
      </c>
      <c r="I8" s="51">
        <f>H8*1.21</f>
        <v>0</v>
      </c>
      <c r="J8" s="50"/>
    </row>
    <row r="9" spans="1:10" x14ac:dyDescent="0.25">
      <c r="A9" s="56" t="s">
        <v>46</v>
      </c>
      <c r="B9" s="55" t="s">
        <v>62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ht="31.5" customHeight="1" x14ac:dyDescent="0.25">
      <c r="A10" s="56"/>
      <c r="B10" s="55"/>
      <c r="C10" s="54"/>
      <c r="D10" s="54" t="s">
        <v>61</v>
      </c>
      <c r="E10" s="53">
        <v>1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x14ac:dyDescent="0.25">
      <c r="A11" s="56" t="s">
        <v>13</v>
      </c>
      <c r="B11" s="55" t="s">
        <v>60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ht="36" customHeight="1" x14ac:dyDescent="0.25">
      <c r="A12" s="56"/>
      <c r="B12" s="55"/>
      <c r="C12" s="54"/>
      <c r="D12" s="54" t="s">
        <v>59</v>
      </c>
      <c r="E12" s="53">
        <v>24</v>
      </c>
      <c r="F12" s="95"/>
      <c r="G12" s="53" t="s">
        <v>11</v>
      </c>
      <c r="H12" s="52">
        <f>E12*F12</f>
        <v>0</v>
      </c>
      <c r="I12" s="51">
        <f>H12*1.21</f>
        <v>0</v>
      </c>
      <c r="J12" s="50"/>
    </row>
    <row r="13" spans="1:10" x14ac:dyDescent="0.25">
      <c r="A13" s="56" t="s">
        <v>14</v>
      </c>
      <c r="B13" s="55" t="s">
        <v>58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ht="33.75" customHeight="1" x14ac:dyDescent="0.25">
      <c r="A14" s="56"/>
      <c r="B14" s="55"/>
      <c r="C14" s="54"/>
      <c r="D14" s="54" t="s">
        <v>56</v>
      </c>
      <c r="E14" s="53">
        <v>5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x14ac:dyDescent="0.25">
      <c r="A15" s="56" t="s">
        <v>15</v>
      </c>
      <c r="B15" s="55" t="s">
        <v>57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ht="33.75" customHeight="1" x14ac:dyDescent="0.25">
      <c r="A16" s="56"/>
      <c r="B16" s="55"/>
      <c r="C16" s="54"/>
      <c r="D16" s="54" t="s">
        <v>56</v>
      </c>
      <c r="E16" s="53">
        <v>1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7" spans="1:10" x14ac:dyDescent="0.25">
      <c r="A17" s="56" t="s">
        <v>38</v>
      </c>
      <c r="B17" s="55" t="s">
        <v>55</v>
      </c>
      <c r="C17" s="54"/>
      <c r="D17" s="54"/>
      <c r="E17" s="53"/>
      <c r="F17" s="52"/>
      <c r="G17" s="53"/>
      <c r="H17" s="52"/>
      <c r="I17" s="51"/>
      <c r="J17" s="57">
        <f>I18</f>
        <v>0</v>
      </c>
    </row>
    <row r="18" spans="1:10" ht="33.75" customHeight="1" x14ac:dyDescent="0.25">
      <c r="A18" s="56"/>
      <c r="B18" s="55"/>
      <c r="C18" s="54"/>
      <c r="D18" s="54" t="s">
        <v>54</v>
      </c>
      <c r="E18" s="53">
        <v>4</v>
      </c>
      <c r="F18" s="95"/>
      <c r="G18" s="53" t="s">
        <v>11</v>
      </c>
      <c r="H18" s="52">
        <f>E18*F18</f>
        <v>0</v>
      </c>
      <c r="I18" s="51">
        <f>H18*1.21</f>
        <v>0</v>
      </c>
      <c r="J18" s="57"/>
    </row>
    <row r="19" spans="1:10" x14ac:dyDescent="0.25">
      <c r="A19" s="56" t="s">
        <v>35</v>
      </c>
      <c r="B19" s="55" t="s">
        <v>53</v>
      </c>
      <c r="C19" s="54"/>
      <c r="D19" s="96"/>
      <c r="E19" s="53"/>
      <c r="F19" s="52"/>
      <c r="G19" s="53"/>
      <c r="H19" s="52"/>
      <c r="I19" s="51"/>
      <c r="J19" s="57">
        <f>I20</f>
        <v>0</v>
      </c>
    </row>
    <row r="20" spans="1:10" ht="30.75" customHeight="1" x14ac:dyDescent="0.25">
      <c r="A20" s="56"/>
      <c r="B20" s="55"/>
      <c r="C20" s="54"/>
      <c r="D20" s="54" t="s">
        <v>52</v>
      </c>
      <c r="E20" s="53">
        <v>16</v>
      </c>
      <c r="F20" s="95"/>
      <c r="G20" s="53" t="s">
        <v>11</v>
      </c>
      <c r="H20" s="52">
        <f>E20*F20</f>
        <v>0</v>
      </c>
      <c r="I20" s="51">
        <f>H20*1.21</f>
        <v>0</v>
      </c>
      <c r="J20" s="57"/>
    </row>
    <row r="21" spans="1:10" x14ac:dyDescent="0.25">
      <c r="A21" s="56" t="s">
        <v>51</v>
      </c>
      <c r="B21" s="55" t="s">
        <v>50</v>
      </c>
      <c r="C21" s="54"/>
      <c r="D21" s="96"/>
      <c r="E21" s="53"/>
      <c r="F21" s="52"/>
      <c r="G21" s="53"/>
      <c r="H21" s="52"/>
      <c r="I21" s="51"/>
      <c r="J21" s="57">
        <f>I22</f>
        <v>0</v>
      </c>
    </row>
    <row r="22" spans="1:10" ht="48" customHeight="1" x14ac:dyDescent="0.25">
      <c r="A22" s="56"/>
      <c r="B22" s="55"/>
      <c r="C22" s="54"/>
      <c r="D22" s="54" t="s">
        <v>33</v>
      </c>
      <c r="E22" s="53">
        <v>1</v>
      </c>
      <c r="F22" s="95"/>
      <c r="G22" s="53" t="s">
        <v>11</v>
      </c>
      <c r="H22" s="52">
        <f>E22*F22</f>
        <v>0</v>
      </c>
      <c r="I22" s="51">
        <f>H22*1.21</f>
        <v>0</v>
      </c>
      <c r="J22" s="50"/>
    </row>
    <row r="23" spans="1:10" x14ac:dyDescent="0.25">
      <c r="D23" s="94" t="s">
        <v>25</v>
      </c>
    </row>
  </sheetData>
  <mergeCells count="3">
    <mergeCell ref="H3:J3"/>
    <mergeCell ref="H4:J4"/>
    <mergeCell ref="B2:D3"/>
  </mergeCells>
  <conditionalFormatting sqref="A7:J8 A10:C10 A11:J12 E10:I10">
    <cfRule type="expression" dxfId="95" priority="11">
      <formula>#REF!=0</formula>
    </cfRule>
  </conditionalFormatting>
  <conditionalFormatting sqref="A7:J9 A11:J12 A10:C10 E10:J10">
    <cfRule type="cellIs" dxfId="94" priority="9" operator="equal">
      <formula>0</formula>
    </cfRule>
  </conditionalFormatting>
  <conditionalFormatting sqref="A9:J9 J10">
    <cfRule type="expression" dxfId="93" priority="10">
      <formula>#REF!=0</formula>
    </cfRule>
  </conditionalFormatting>
  <conditionalFormatting sqref="A19:J22">
    <cfRule type="expression" dxfId="92" priority="8">
      <formula>#REF!=0</formula>
    </cfRule>
  </conditionalFormatting>
  <conditionalFormatting sqref="A19:J22">
    <cfRule type="cellIs" dxfId="91" priority="7" operator="equal">
      <formula>0</formula>
    </cfRule>
  </conditionalFormatting>
  <conditionalFormatting sqref="A21:J22">
    <cfRule type="expression" dxfId="90" priority="6">
      <formula>#REF!=0</formula>
    </cfRule>
  </conditionalFormatting>
  <conditionalFormatting sqref="A14:I14 A16:I16 A18:I18">
    <cfRule type="expression" dxfId="89" priority="4">
      <formula>#REF!=0</formula>
    </cfRule>
  </conditionalFormatting>
  <conditionalFormatting sqref="A13:I13 J13:J18 A15:I15 A17:I17">
    <cfRule type="expression" dxfId="88" priority="5">
      <formula>#REF!=0</formula>
    </cfRule>
  </conditionalFormatting>
  <conditionalFormatting sqref="A13:J18">
    <cfRule type="cellIs" dxfId="87" priority="3" operator="equal">
      <formula>0</formula>
    </cfRule>
  </conditionalFormatting>
  <conditionalFormatting sqref="D10">
    <cfRule type="cellIs" dxfId="86" priority="1" operator="equal">
      <formula>0</formula>
    </cfRule>
  </conditionalFormatting>
  <conditionalFormatting sqref="D10">
    <cfRule type="expression" dxfId="85" priority="2">
      <formula>#REF!=0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94F477-8C8E-4F45-9E1D-080A82AF93CA}">
  <sheetPr>
    <pageSetUpPr fitToPage="1"/>
  </sheetPr>
  <dimension ref="A1:J30"/>
  <sheetViews>
    <sheetView zoomScale="90" zoomScaleNormal="90" workbookViewId="0">
      <selection activeCell="D8" sqref="D8"/>
    </sheetView>
  </sheetViews>
  <sheetFormatPr defaultColWidth="9.109375" defaultRowHeight="20.399999999999999" x14ac:dyDescent="0.25"/>
  <cols>
    <col min="1" max="1" width="5.6640625" style="49" customWidth="1"/>
    <col min="2" max="2" width="10.33203125" style="48" customWidth="1"/>
    <col min="3" max="3" width="3.44140625" style="47" customWidth="1"/>
    <col min="4" max="4" width="84.6640625" style="47" customWidth="1"/>
    <col min="5" max="5" width="9.109375" style="46"/>
    <col min="6" max="6" width="12.5546875" style="45" customWidth="1"/>
    <col min="7" max="7" width="7.109375" style="46" customWidth="1"/>
    <col min="8" max="8" width="21.554687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0" s="72" customFormat="1" ht="37.5" customHeight="1" x14ac:dyDescent="0.3">
      <c r="A1" s="49" t="s">
        <v>86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SUM(H7:H28)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103" t="s">
        <v>1</v>
      </c>
      <c r="F3" s="102"/>
      <c r="G3" s="101"/>
      <c r="H3" s="175">
        <f>H2*0.21</f>
        <v>0</v>
      </c>
      <c r="I3" s="175"/>
      <c r="J3" s="175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103"/>
      <c r="F5" s="102"/>
      <c r="G5" s="101"/>
      <c r="H5" s="100"/>
      <c r="I5" s="100"/>
      <c r="J5" s="100"/>
    </row>
    <row r="6" spans="1:10" s="72" customFormat="1" ht="27" x14ac:dyDescent="0.3">
      <c r="A6" s="49"/>
      <c r="B6" s="99" t="s">
        <v>4</v>
      </c>
      <c r="C6" s="99"/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x14ac:dyDescent="0.25">
      <c r="A7" s="56" t="s">
        <v>10</v>
      </c>
      <c r="B7" s="55" t="s">
        <v>85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ht="42" customHeight="1" x14ac:dyDescent="0.25">
      <c r="A8" s="56"/>
      <c r="B8" s="55"/>
      <c r="C8" s="54"/>
      <c r="D8" s="54" t="s">
        <v>83</v>
      </c>
      <c r="E8" s="53">
        <v>1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0" x14ac:dyDescent="0.25">
      <c r="A9" s="56" t="s">
        <v>12</v>
      </c>
      <c r="B9" s="55" t="s">
        <v>84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ht="42" customHeight="1" x14ac:dyDescent="0.25">
      <c r="A10" s="56"/>
      <c r="B10" s="55"/>
      <c r="C10" s="54"/>
      <c r="D10" s="54" t="s">
        <v>83</v>
      </c>
      <c r="E10" s="53">
        <v>1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x14ac:dyDescent="0.25">
      <c r="A11" s="56" t="s">
        <v>13</v>
      </c>
      <c r="B11" s="55" t="s">
        <v>82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ht="66" customHeight="1" x14ac:dyDescent="0.25">
      <c r="A12" s="56"/>
      <c r="B12" s="55"/>
      <c r="C12" s="54"/>
      <c r="D12" s="54" t="s">
        <v>81</v>
      </c>
      <c r="E12" s="53">
        <v>2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0" x14ac:dyDescent="0.25">
      <c r="A13" s="56" t="s">
        <v>13</v>
      </c>
      <c r="B13" s="55" t="s">
        <v>80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ht="45.75" customHeight="1" x14ac:dyDescent="0.25">
      <c r="A14" s="56"/>
      <c r="B14" s="55"/>
      <c r="C14" s="54"/>
      <c r="D14" s="54" t="s">
        <v>78</v>
      </c>
      <c r="E14" s="53">
        <v>2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x14ac:dyDescent="0.25">
      <c r="A15" s="56" t="s">
        <v>13</v>
      </c>
      <c r="B15" s="55" t="s">
        <v>79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ht="45.75" customHeight="1" x14ac:dyDescent="0.25">
      <c r="A16" s="56"/>
      <c r="B16" s="55"/>
      <c r="C16" s="54"/>
      <c r="D16" s="54" t="s">
        <v>78</v>
      </c>
      <c r="E16" s="53">
        <v>2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7" spans="1:10" x14ac:dyDescent="0.25">
      <c r="A17" s="56" t="s">
        <v>13</v>
      </c>
      <c r="B17" s="55" t="s">
        <v>77</v>
      </c>
      <c r="C17" s="54"/>
      <c r="D17" s="54"/>
      <c r="E17" s="53"/>
      <c r="F17" s="52"/>
      <c r="G17" s="53"/>
      <c r="H17" s="52"/>
      <c r="I17" s="51"/>
      <c r="J17" s="57">
        <f>I18</f>
        <v>0</v>
      </c>
    </row>
    <row r="18" spans="1:10" ht="33" customHeight="1" x14ac:dyDescent="0.25">
      <c r="A18" s="56"/>
      <c r="B18" s="55"/>
      <c r="C18" s="54"/>
      <c r="D18" s="54" t="s">
        <v>76</v>
      </c>
      <c r="E18" s="53">
        <v>4</v>
      </c>
      <c r="F18" s="95"/>
      <c r="G18" s="53" t="s">
        <v>11</v>
      </c>
      <c r="H18" s="52">
        <f>E18*F18</f>
        <v>0</v>
      </c>
      <c r="I18" s="51">
        <f>H18*1.21</f>
        <v>0</v>
      </c>
      <c r="J18" s="57"/>
    </row>
    <row r="19" spans="1:10" ht="19.5" customHeight="1" x14ac:dyDescent="0.25">
      <c r="A19" s="56" t="s">
        <v>14</v>
      </c>
      <c r="B19" s="55" t="s">
        <v>75</v>
      </c>
      <c r="C19" s="54"/>
      <c r="D19" s="54"/>
      <c r="E19" s="53"/>
      <c r="F19" s="52"/>
      <c r="G19" s="53"/>
      <c r="H19" s="52"/>
      <c r="I19" s="51"/>
      <c r="J19" s="57">
        <f>I20</f>
        <v>0</v>
      </c>
    </row>
    <row r="20" spans="1:10" ht="52.8" x14ac:dyDescent="0.25">
      <c r="A20" s="56"/>
      <c r="B20" s="55"/>
      <c r="C20" s="54"/>
      <c r="D20" s="54" t="s">
        <v>74</v>
      </c>
      <c r="E20" s="53">
        <v>5</v>
      </c>
      <c r="F20" s="95"/>
      <c r="G20" s="53" t="s">
        <v>11</v>
      </c>
      <c r="H20" s="52">
        <f>E20*F20</f>
        <v>0</v>
      </c>
      <c r="I20" s="51">
        <f>H20*1.21</f>
        <v>0</v>
      </c>
      <c r="J20" s="57"/>
    </row>
    <row r="21" spans="1:10" ht="19.5" customHeight="1" x14ac:dyDescent="0.25">
      <c r="A21" s="56" t="s">
        <v>15</v>
      </c>
      <c r="B21" s="55" t="s">
        <v>73</v>
      </c>
      <c r="C21" s="54"/>
      <c r="D21" s="54"/>
      <c r="E21" s="53"/>
      <c r="F21" s="52"/>
      <c r="G21" s="53"/>
      <c r="H21" s="52"/>
      <c r="I21" s="51"/>
      <c r="J21" s="57">
        <f>I22</f>
        <v>0</v>
      </c>
    </row>
    <row r="22" spans="1:10" ht="66" x14ac:dyDescent="0.25">
      <c r="A22" s="56"/>
      <c r="B22" s="55"/>
      <c r="C22" s="54"/>
      <c r="D22" s="54" t="s">
        <v>72</v>
      </c>
      <c r="E22" s="53">
        <v>3</v>
      </c>
      <c r="F22" s="95"/>
      <c r="G22" s="53" t="s">
        <v>11</v>
      </c>
      <c r="H22" s="52">
        <f>E22*F22</f>
        <v>0</v>
      </c>
      <c r="I22" s="51">
        <f>H22*1.21</f>
        <v>0</v>
      </c>
      <c r="J22" s="57"/>
    </row>
    <row r="23" spans="1:10" ht="19.5" customHeight="1" x14ac:dyDescent="0.25">
      <c r="A23" s="56" t="s">
        <v>38</v>
      </c>
      <c r="B23" s="55" t="s">
        <v>71</v>
      </c>
      <c r="C23" s="54"/>
      <c r="D23" s="54"/>
      <c r="E23" s="53"/>
      <c r="F23" s="52"/>
      <c r="G23" s="53"/>
      <c r="H23" s="52"/>
      <c r="I23" s="51"/>
      <c r="J23" s="57">
        <f>I24</f>
        <v>0</v>
      </c>
    </row>
    <row r="24" spans="1:10" ht="26.4" x14ac:dyDescent="0.25">
      <c r="A24" s="56"/>
      <c r="B24" s="55"/>
      <c r="C24" s="54"/>
      <c r="D24" s="54" t="s">
        <v>70</v>
      </c>
      <c r="E24" s="53">
        <v>5</v>
      </c>
      <c r="F24" s="95"/>
      <c r="G24" s="53" t="s">
        <v>11</v>
      </c>
      <c r="H24" s="52">
        <f>E24*F24</f>
        <v>0</v>
      </c>
      <c r="I24" s="51">
        <f>H24*1.21</f>
        <v>0</v>
      </c>
      <c r="J24" s="57"/>
    </row>
    <row r="25" spans="1:10" ht="20.100000000000001" customHeight="1" x14ac:dyDescent="0.25">
      <c r="A25" s="56" t="s">
        <v>69</v>
      </c>
      <c r="B25" s="55" t="s">
        <v>68</v>
      </c>
      <c r="C25" s="54"/>
      <c r="D25" s="54"/>
      <c r="E25" s="53"/>
      <c r="F25" s="52"/>
      <c r="G25" s="53"/>
      <c r="H25" s="52"/>
      <c r="I25" s="51"/>
      <c r="J25" s="57">
        <f>I26</f>
        <v>0</v>
      </c>
    </row>
    <row r="26" spans="1:10" ht="57.75" customHeight="1" x14ac:dyDescent="0.25">
      <c r="A26" s="56"/>
      <c r="B26" s="55"/>
      <c r="C26" s="54"/>
      <c r="D26" s="54" t="s">
        <v>67</v>
      </c>
      <c r="E26" s="53">
        <v>1</v>
      </c>
      <c r="F26" s="95"/>
      <c r="G26" s="53" t="s">
        <v>11</v>
      </c>
      <c r="H26" s="52">
        <f>E26*F26</f>
        <v>0</v>
      </c>
      <c r="I26" s="51">
        <f>H26*1.21</f>
        <v>0</v>
      </c>
      <c r="J26" s="57"/>
    </row>
    <row r="27" spans="1:10" x14ac:dyDescent="0.25">
      <c r="A27" s="56" t="s">
        <v>66</v>
      </c>
      <c r="B27" s="55" t="s">
        <v>16</v>
      </c>
      <c r="C27" s="54"/>
      <c r="D27" s="54"/>
      <c r="E27" s="53"/>
      <c r="F27" s="52"/>
      <c r="G27" s="53"/>
      <c r="H27" s="52"/>
      <c r="I27" s="51"/>
      <c r="J27" s="57">
        <f>I28</f>
        <v>0</v>
      </c>
    </row>
    <row r="28" spans="1:10" ht="29.25" customHeight="1" x14ac:dyDescent="0.25">
      <c r="A28" s="56"/>
      <c r="B28" s="55"/>
      <c r="C28" s="54"/>
      <c r="D28" s="54" t="s">
        <v>17</v>
      </c>
      <c r="E28" s="53">
        <v>1</v>
      </c>
      <c r="F28" s="95"/>
      <c r="G28" s="53" t="s">
        <v>11</v>
      </c>
      <c r="H28" s="52">
        <f>E28*F28</f>
        <v>0</v>
      </c>
      <c r="I28" s="51">
        <f>H28*1.21</f>
        <v>0</v>
      </c>
      <c r="J28" s="57"/>
    </row>
    <row r="30" spans="1:10" x14ac:dyDescent="0.25">
      <c r="D30" s="94" t="s">
        <v>25</v>
      </c>
    </row>
  </sheetData>
  <mergeCells count="3">
    <mergeCell ref="H3:J3"/>
    <mergeCell ref="H4:J4"/>
    <mergeCell ref="B2:D3"/>
  </mergeCells>
  <conditionalFormatting sqref="A7:J10">
    <cfRule type="expression" dxfId="84" priority="3">
      <formula>#REF!=0</formula>
    </cfRule>
  </conditionalFormatting>
  <conditionalFormatting sqref="A7:J28">
    <cfRule type="cellIs" dxfId="83" priority="2" operator="equal">
      <formula>0</formula>
    </cfRule>
  </conditionalFormatting>
  <conditionalFormatting sqref="A11:J18 A25:J25 A26:C26 E26:J26">
    <cfRule type="expression" dxfId="82" priority="6">
      <formula>#REF!=0</formula>
    </cfRule>
  </conditionalFormatting>
  <conditionalFormatting sqref="A19:J24">
    <cfRule type="expression" dxfId="81" priority="1">
      <formula>#REF!=0</formula>
    </cfRule>
  </conditionalFormatting>
  <conditionalFormatting sqref="A27:J28">
    <cfRule type="expression" dxfId="80" priority="4">
      <formula>#REF!=0</formula>
    </cfRule>
  </conditionalFormatting>
  <conditionalFormatting sqref="D26">
    <cfRule type="expression" dxfId="79" priority="5">
      <formula>#REF!=0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C04A15-03DB-4AE8-8B68-0F971F0E3C2D}">
  <sheetPr>
    <pageSetUpPr fitToPage="1"/>
  </sheetPr>
  <dimension ref="A1:W86"/>
  <sheetViews>
    <sheetView tabSelected="1" topLeftCell="A64" zoomScale="70" zoomScaleNormal="70" workbookViewId="0">
      <selection activeCell="T67" sqref="T67"/>
    </sheetView>
  </sheetViews>
  <sheetFormatPr defaultColWidth="9.109375" defaultRowHeight="25.2" x14ac:dyDescent="0.45"/>
  <cols>
    <col min="1" max="1" width="5.6640625" style="106" customWidth="1"/>
    <col min="2" max="2" width="5.5546875" style="106" customWidth="1"/>
    <col min="3" max="3" width="10.6640625" style="109" customWidth="1"/>
    <col min="4" max="4" width="49.6640625" style="108" customWidth="1"/>
    <col min="5" max="5" width="64.88671875" style="108" customWidth="1"/>
    <col min="6" max="6" width="9.109375" style="107"/>
    <col min="7" max="7" width="17.5546875" style="107" customWidth="1"/>
    <col min="8" max="8" width="9.109375" style="107"/>
    <col min="9" max="9" width="19.5546875" style="107" customWidth="1"/>
    <col min="10" max="10" width="28" style="106" customWidth="1"/>
    <col min="11" max="19" width="8.44140625" style="105" hidden="1" customWidth="1"/>
    <col min="20" max="20" width="16.77734375" style="104" customWidth="1"/>
    <col min="21" max="22" width="9.109375" style="104"/>
    <col min="23" max="23" width="17.33203125" style="104" customWidth="1"/>
    <col min="24" max="16384" width="9.109375" style="104"/>
  </cols>
  <sheetData>
    <row r="1" spans="1:23" ht="25.2" customHeight="1" x14ac:dyDescent="0.45">
      <c r="A1" s="179" t="s">
        <v>178</v>
      </c>
      <c r="B1" s="179"/>
      <c r="C1" s="179"/>
      <c r="D1" s="179"/>
      <c r="E1" s="179"/>
      <c r="F1" s="179"/>
      <c r="G1" s="179"/>
      <c r="H1" s="179"/>
      <c r="I1" s="179"/>
      <c r="J1" s="179"/>
    </row>
    <row r="2" spans="1:23" ht="25.2" customHeight="1" x14ac:dyDescent="0.45">
      <c r="A2" s="179"/>
      <c r="B2" s="179"/>
      <c r="C2" s="179"/>
      <c r="D2" s="179"/>
      <c r="E2" s="179"/>
      <c r="F2" s="179"/>
      <c r="G2" s="179"/>
      <c r="H2" s="179"/>
      <c r="I2" s="179"/>
      <c r="J2" s="179"/>
    </row>
    <row r="3" spans="1:23" ht="25.2" customHeight="1" x14ac:dyDescent="0.45">
      <c r="A3" s="179"/>
      <c r="B3" s="179"/>
      <c r="C3" s="179"/>
      <c r="D3" s="179"/>
      <c r="E3" s="179"/>
      <c r="F3" s="179"/>
      <c r="G3" s="179"/>
      <c r="H3" s="179"/>
      <c r="I3" s="179"/>
      <c r="J3" s="179"/>
    </row>
    <row r="4" spans="1:23" ht="37.5" customHeight="1" x14ac:dyDescent="0.65">
      <c r="A4" s="145" t="s">
        <v>177</v>
      </c>
      <c r="B4" s="148"/>
      <c r="C4" s="147"/>
      <c r="D4" s="146"/>
      <c r="E4" s="146"/>
      <c r="F4" s="144"/>
      <c r="G4" s="157"/>
      <c r="H4" s="157"/>
      <c r="I4" s="157"/>
    </row>
    <row r="5" spans="1:23" ht="27.6" x14ac:dyDescent="0.65">
      <c r="B5" s="148"/>
      <c r="C5" s="180" t="s">
        <v>238</v>
      </c>
      <c r="D5" s="180"/>
      <c r="E5" s="180"/>
      <c r="F5" s="156" t="s">
        <v>0</v>
      </c>
      <c r="G5" s="155"/>
      <c r="H5" s="155"/>
      <c r="I5" s="154"/>
      <c r="J5" s="153">
        <f>SUM(I10:I68)</f>
        <v>0</v>
      </c>
    </row>
    <row r="6" spans="1:23" ht="27.6" x14ac:dyDescent="0.65">
      <c r="B6" s="148"/>
      <c r="C6" s="180"/>
      <c r="D6" s="180"/>
      <c r="E6" s="180"/>
      <c r="F6" s="152" t="s">
        <v>3</v>
      </c>
      <c r="G6" s="151">
        <v>0.21</v>
      </c>
      <c r="H6" s="144"/>
      <c r="I6" s="177">
        <f>J5*G6</f>
        <v>0</v>
      </c>
      <c r="J6" s="177"/>
    </row>
    <row r="7" spans="1:23" ht="27.6" x14ac:dyDescent="0.65">
      <c r="B7" s="148"/>
      <c r="C7" s="147"/>
      <c r="D7" s="146"/>
      <c r="E7" s="145"/>
      <c r="F7" s="150" t="s">
        <v>9</v>
      </c>
      <c r="G7" s="149"/>
      <c r="H7" s="149"/>
      <c r="I7" s="178">
        <f>J5+I6</f>
        <v>0</v>
      </c>
      <c r="J7" s="178"/>
      <c r="V7" s="177"/>
      <c r="W7" s="177"/>
    </row>
    <row r="8" spans="1:23" ht="27.6" x14ac:dyDescent="0.65">
      <c r="B8" s="148"/>
      <c r="C8" s="147"/>
      <c r="D8" s="146"/>
      <c r="E8" s="145"/>
      <c r="F8" s="144"/>
      <c r="G8" s="144"/>
      <c r="H8" s="144"/>
      <c r="I8" s="144"/>
      <c r="J8" s="143"/>
    </row>
    <row r="9" spans="1:23" s="135" customFormat="1" ht="76.2" x14ac:dyDescent="0.6">
      <c r="A9" s="142"/>
      <c r="B9" s="141"/>
      <c r="C9" s="140"/>
      <c r="D9" s="139" t="s">
        <v>4</v>
      </c>
      <c r="E9" s="139" t="s">
        <v>176</v>
      </c>
      <c r="F9" s="139" t="s">
        <v>2</v>
      </c>
      <c r="G9" s="138" t="s">
        <v>6</v>
      </c>
      <c r="H9" s="139" t="s">
        <v>3</v>
      </c>
      <c r="I9" s="138" t="s">
        <v>8</v>
      </c>
      <c r="J9" s="136" t="s">
        <v>175</v>
      </c>
      <c r="K9" s="137"/>
      <c r="L9" s="137"/>
      <c r="M9" s="137"/>
      <c r="N9" s="137"/>
      <c r="O9" s="137" t="s">
        <v>2</v>
      </c>
      <c r="P9" s="137" t="s">
        <v>6</v>
      </c>
      <c r="Q9" s="137" t="s">
        <v>3</v>
      </c>
      <c r="R9" s="137" t="s">
        <v>8</v>
      </c>
      <c r="S9" s="137" t="s">
        <v>7</v>
      </c>
      <c r="T9" s="136" t="s">
        <v>174</v>
      </c>
    </row>
    <row r="10" spans="1:23" x14ac:dyDescent="0.45">
      <c r="A10" s="133" t="s">
        <v>10</v>
      </c>
      <c r="B10" s="132" t="s">
        <v>173</v>
      </c>
      <c r="C10" s="131"/>
      <c r="D10" s="131"/>
      <c r="E10" s="131" t="s">
        <v>87</v>
      </c>
      <c r="F10" s="130">
        <v>4</v>
      </c>
      <c r="G10" s="129"/>
      <c r="H10" s="128">
        <v>0.21</v>
      </c>
      <c r="I10" s="127">
        <f>G10*F10</f>
        <v>0</v>
      </c>
      <c r="J10" s="126">
        <f>(I10*H10)+I10</f>
        <v>0</v>
      </c>
      <c r="K10" s="105">
        <v>28440</v>
      </c>
      <c r="L10" s="105">
        <v>34412.400000000001</v>
      </c>
      <c r="N10" s="105">
        <v>1</v>
      </c>
      <c r="T10" s="120"/>
    </row>
    <row r="11" spans="1:23" ht="88.5" customHeight="1" x14ac:dyDescent="0.45">
      <c r="A11" s="133" t="s">
        <v>87</v>
      </c>
      <c r="B11" s="132"/>
      <c r="C11" s="131"/>
      <c r="D11" s="131" t="s">
        <v>172</v>
      </c>
      <c r="E11" s="131" t="s">
        <v>171</v>
      </c>
      <c r="F11" s="130"/>
      <c r="G11" s="127" t="s">
        <v>87</v>
      </c>
      <c r="H11" s="128" t="s">
        <v>87</v>
      </c>
      <c r="I11" s="127"/>
      <c r="J11" s="126"/>
      <c r="M11" s="105">
        <v>1</v>
      </c>
      <c r="O11" s="105">
        <v>2</v>
      </c>
      <c r="P11" s="105">
        <v>3980</v>
      </c>
      <c r="Q11" s="105" t="s">
        <v>11</v>
      </c>
      <c r="R11" s="105">
        <v>7960</v>
      </c>
      <c r="S11" s="105">
        <v>9631.6</v>
      </c>
      <c r="T11" s="120"/>
    </row>
    <row r="12" spans="1:23" x14ac:dyDescent="0.45">
      <c r="A12" s="133" t="s">
        <v>12</v>
      </c>
      <c r="B12" s="132" t="s">
        <v>168</v>
      </c>
      <c r="C12" s="131"/>
      <c r="D12" s="131"/>
      <c r="E12" s="131" t="s">
        <v>87</v>
      </c>
      <c r="F12" s="130">
        <v>4</v>
      </c>
      <c r="G12" s="129"/>
      <c r="H12" s="128">
        <v>0.21</v>
      </c>
      <c r="I12" s="127">
        <f>G12*F12</f>
        <v>0</v>
      </c>
      <c r="J12" s="126">
        <f>(I12*H12)+I12</f>
        <v>0</v>
      </c>
      <c r="K12" s="105">
        <v>12900</v>
      </c>
      <c r="L12" s="105">
        <v>15609</v>
      </c>
      <c r="N12" s="105">
        <v>3</v>
      </c>
      <c r="T12" s="120"/>
    </row>
    <row r="13" spans="1:23" ht="111.6" x14ac:dyDescent="0.45">
      <c r="A13" s="133" t="s">
        <v>87</v>
      </c>
      <c r="B13" s="132"/>
      <c r="C13" s="131"/>
      <c r="D13" s="131" t="s">
        <v>170</v>
      </c>
      <c r="E13" s="131" t="s">
        <v>169</v>
      </c>
      <c r="F13" s="130"/>
      <c r="G13" s="127" t="s">
        <v>87</v>
      </c>
      <c r="H13" s="128" t="s">
        <v>87</v>
      </c>
      <c r="I13" s="127"/>
      <c r="J13" s="126"/>
      <c r="M13" s="105">
        <v>3</v>
      </c>
      <c r="O13" s="105">
        <v>2</v>
      </c>
      <c r="P13" s="105">
        <v>5120</v>
      </c>
      <c r="Q13" s="105" t="s">
        <v>11</v>
      </c>
      <c r="R13" s="105">
        <v>10240</v>
      </c>
      <c r="S13" s="105">
        <v>12390.4</v>
      </c>
      <c r="T13" s="120"/>
    </row>
    <row r="14" spans="1:23" x14ac:dyDescent="0.45">
      <c r="A14" s="133" t="s">
        <v>13</v>
      </c>
      <c r="B14" s="132" t="s">
        <v>168</v>
      </c>
      <c r="C14" s="131"/>
      <c r="D14" s="131"/>
      <c r="E14" s="131" t="s">
        <v>87</v>
      </c>
      <c r="F14" s="130">
        <v>2</v>
      </c>
      <c r="G14" s="129"/>
      <c r="H14" s="128">
        <v>0.21</v>
      </c>
      <c r="I14" s="127">
        <f>G14*F14</f>
        <v>0</v>
      </c>
      <c r="J14" s="126">
        <f>(I14*H14)+I14</f>
        <v>0</v>
      </c>
      <c r="K14" s="105">
        <v>12900</v>
      </c>
      <c r="L14" s="105">
        <v>15609</v>
      </c>
      <c r="N14" s="105">
        <v>3</v>
      </c>
      <c r="T14" s="120"/>
    </row>
    <row r="15" spans="1:23" ht="111.6" x14ac:dyDescent="0.45">
      <c r="A15" s="133" t="s">
        <v>87</v>
      </c>
      <c r="B15" s="132"/>
      <c r="C15" s="131"/>
      <c r="D15" s="131" t="s">
        <v>170</v>
      </c>
      <c r="E15" s="131" t="s">
        <v>169</v>
      </c>
      <c r="F15" s="130"/>
      <c r="G15" s="127" t="s">
        <v>87</v>
      </c>
      <c r="H15" s="128" t="s">
        <v>87</v>
      </c>
      <c r="I15" s="127"/>
      <c r="J15" s="126"/>
      <c r="M15" s="105">
        <v>3</v>
      </c>
      <c r="O15" s="105">
        <v>2</v>
      </c>
      <c r="P15" s="105">
        <v>5120</v>
      </c>
      <c r="Q15" s="105" t="s">
        <v>11</v>
      </c>
      <c r="R15" s="105">
        <v>10240</v>
      </c>
      <c r="S15" s="105">
        <v>12390.4</v>
      </c>
      <c r="T15" s="120"/>
    </row>
    <row r="16" spans="1:23" x14ac:dyDescent="0.45">
      <c r="A16" s="133" t="s">
        <v>14</v>
      </c>
      <c r="B16" s="132" t="s">
        <v>168</v>
      </c>
      <c r="C16" s="131"/>
      <c r="D16" s="131"/>
      <c r="E16" s="131" t="s">
        <v>87</v>
      </c>
      <c r="F16" s="130">
        <v>5</v>
      </c>
      <c r="G16" s="129"/>
      <c r="H16" s="128">
        <v>0.21</v>
      </c>
      <c r="I16" s="127">
        <f>G16*F16</f>
        <v>0</v>
      </c>
      <c r="J16" s="126">
        <f>(I16*H16)+I16</f>
        <v>0</v>
      </c>
      <c r="K16" s="105">
        <v>14920</v>
      </c>
      <c r="L16" s="105">
        <v>18053.2</v>
      </c>
      <c r="N16" s="105">
        <v>4</v>
      </c>
      <c r="T16" s="120"/>
    </row>
    <row r="17" spans="1:20" ht="117.75" customHeight="1" x14ac:dyDescent="0.45">
      <c r="A17" s="133" t="s">
        <v>87</v>
      </c>
      <c r="B17" s="132"/>
      <c r="C17" s="131"/>
      <c r="D17" s="131" t="s">
        <v>167</v>
      </c>
      <c r="E17" s="131" t="s">
        <v>166</v>
      </c>
      <c r="F17" s="130"/>
      <c r="G17" s="127" t="s">
        <v>87</v>
      </c>
      <c r="H17" s="128" t="s">
        <v>87</v>
      </c>
      <c r="I17" s="127"/>
      <c r="J17" s="126"/>
      <c r="M17" s="105">
        <v>4</v>
      </c>
      <c r="O17" s="105">
        <v>4</v>
      </c>
      <c r="P17" s="105">
        <v>2400</v>
      </c>
      <c r="Q17" s="105" t="s">
        <v>11</v>
      </c>
      <c r="R17" s="105">
        <v>9600</v>
      </c>
      <c r="S17" s="105">
        <v>11616</v>
      </c>
      <c r="T17" s="120"/>
    </row>
    <row r="18" spans="1:20" x14ac:dyDescent="0.45">
      <c r="A18" s="133" t="s">
        <v>15</v>
      </c>
      <c r="B18" s="132" t="s">
        <v>165</v>
      </c>
      <c r="C18" s="131"/>
      <c r="D18" s="131"/>
      <c r="E18" s="131" t="s">
        <v>87</v>
      </c>
      <c r="F18" s="130">
        <v>4</v>
      </c>
      <c r="G18" s="129"/>
      <c r="H18" s="128">
        <v>0.21</v>
      </c>
      <c r="I18" s="127">
        <f>G18*F18</f>
        <v>0</v>
      </c>
      <c r="J18" s="126">
        <f>(I18*H18)+I18</f>
        <v>0</v>
      </c>
      <c r="K18" s="105">
        <v>28440</v>
      </c>
      <c r="L18" s="105">
        <v>34412.400000000001</v>
      </c>
      <c r="N18" s="105">
        <v>1</v>
      </c>
      <c r="T18" s="120"/>
    </row>
    <row r="19" spans="1:20" ht="88.5" customHeight="1" x14ac:dyDescent="0.45">
      <c r="A19" s="133" t="s">
        <v>87</v>
      </c>
      <c r="B19" s="132"/>
      <c r="C19" s="131"/>
      <c r="D19" s="131" t="s">
        <v>164</v>
      </c>
      <c r="E19" s="131" t="s">
        <v>163</v>
      </c>
      <c r="F19" s="130"/>
      <c r="G19" s="127" t="s">
        <v>87</v>
      </c>
      <c r="H19" s="128" t="s">
        <v>87</v>
      </c>
      <c r="I19" s="127"/>
      <c r="J19" s="126"/>
      <c r="M19" s="105">
        <v>1</v>
      </c>
      <c r="O19" s="105">
        <v>2</v>
      </c>
      <c r="P19" s="105">
        <v>3980</v>
      </c>
      <c r="Q19" s="105" t="s">
        <v>11</v>
      </c>
      <c r="R19" s="105">
        <v>7960</v>
      </c>
      <c r="S19" s="105">
        <v>9631.6</v>
      </c>
      <c r="T19" s="120"/>
    </row>
    <row r="20" spans="1:20" x14ac:dyDescent="0.45">
      <c r="A20" s="133" t="s">
        <v>38</v>
      </c>
      <c r="B20" s="132" t="s">
        <v>161</v>
      </c>
      <c r="C20" s="131"/>
      <c r="D20" s="131"/>
      <c r="E20" s="131" t="s">
        <v>87</v>
      </c>
      <c r="F20" s="130">
        <v>2</v>
      </c>
      <c r="G20" s="129"/>
      <c r="H20" s="128">
        <v>0.21</v>
      </c>
      <c r="I20" s="127">
        <f>G20*F20</f>
        <v>0</v>
      </c>
      <c r="J20" s="126">
        <f>(I20*H20)+I20</f>
        <v>0</v>
      </c>
      <c r="K20" s="105">
        <v>28440</v>
      </c>
      <c r="L20" s="105">
        <v>34412.400000000001</v>
      </c>
      <c r="N20" s="105">
        <v>1</v>
      </c>
      <c r="T20" s="120"/>
    </row>
    <row r="21" spans="1:20" ht="88.5" customHeight="1" x14ac:dyDescent="0.45">
      <c r="A21" s="133" t="s">
        <v>87</v>
      </c>
      <c r="B21" s="132"/>
      <c r="C21" s="131"/>
      <c r="D21" s="131" t="s">
        <v>158</v>
      </c>
      <c r="E21" s="131" t="s">
        <v>162</v>
      </c>
      <c r="F21" s="130"/>
      <c r="G21" s="127" t="s">
        <v>87</v>
      </c>
      <c r="H21" s="128" t="s">
        <v>87</v>
      </c>
      <c r="I21" s="127"/>
      <c r="J21" s="126"/>
      <c r="M21" s="105">
        <v>1</v>
      </c>
      <c r="O21" s="105">
        <v>2</v>
      </c>
      <c r="P21" s="105">
        <v>3980</v>
      </c>
      <c r="Q21" s="105" t="s">
        <v>11</v>
      </c>
      <c r="R21" s="105">
        <v>7960</v>
      </c>
      <c r="S21" s="105">
        <v>9631.6</v>
      </c>
      <c r="T21" s="120"/>
    </row>
    <row r="22" spans="1:20" x14ac:dyDescent="0.45">
      <c r="A22" s="133" t="s">
        <v>35</v>
      </c>
      <c r="B22" s="132" t="s">
        <v>161</v>
      </c>
      <c r="C22" s="131"/>
      <c r="D22" s="131"/>
      <c r="E22" s="131" t="s">
        <v>87</v>
      </c>
      <c r="F22" s="130">
        <v>1</v>
      </c>
      <c r="G22" s="129"/>
      <c r="H22" s="128">
        <v>0.21</v>
      </c>
      <c r="I22" s="127">
        <f>G22*F22</f>
        <v>0</v>
      </c>
      <c r="J22" s="126">
        <f>(I22*H22)+I22</f>
        <v>0</v>
      </c>
      <c r="K22" s="105">
        <v>28440</v>
      </c>
      <c r="L22" s="105">
        <v>34412.400000000001</v>
      </c>
      <c r="N22" s="105">
        <v>1</v>
      </c>
      <c r="T22" s="120"/>
    </row>
    <row r="23" spans="1:20" ht="88.5" customHeight="1" x14ac:dyDescent="0.45">
      <c r="A23" s="133" t="s">
        <v>87</v>
      </c>
      <c r="B23" s="132"/>
      <c r="C23" s="131"/>
      <c r="D23" s="131" t="s">
        <v>158</v>
      </c>
      <c r="E23" s="131" t="s">
        <v>160</v>
      </c>
      <c r="F23" s="130"/>
      <c r="G23" s="127" t="s">
        <v>87</v>
      </c>
      <c r="H23" s="128" t="s">
        <v>87</v>
      </c>
      <c r="I23" s="127"/>
      <c r="J23" s="126"/>
      <c r="M23" s="105">
        <v>1</v>
      </c>
      <c r="O23" s="105">
        <v>2</v>
      </c>
      <c r="P23" s="105">
        <v>3980</v>
      </c>
      <c r="Q23" s="105" t="s">
        <v>11</v>
      </c>
      <c r="R23" s="105">
        <v>7960</v>
      </c>
      <c r="S23" s="105">
        <v>9631.6</v>
      </c>
      <c r="T23" s="120"/>
    </row>
    <row r="24" spans="1:20" x14ac:dyDescent="0.45">
      <c r="A24" s="133" t="s">
        <v>51</v>
      </c>
      <c r="B24" s="132" t="s">
        <v>159</v>
      </c>
      <c r="C24" s="131"/>
      <c r="D24" s="131"/>
      <c r="E24" s="131" t="s">
        <v>87</v>
      </c>
      <c r="F24" s="130">
        <v>1</v>
      </c>
      <c r="G24" s="129"/>
      <c r="H24" s="128">
        <v>0.21</v>
      </c>
      <c r="I24" s="127">
        <f>G24*F24</f>
        <v>0</v>
      </c>
      <c r="J24" s="126">
        <f>(I24*H24)+I24</f>
        <v>0</v>
      </c>
      <c r="K24" s="105">
        <v>28440</v>
      </c>
      <c r="L24" s="105">
        <v>34412.400000000001</v>
      </c>
      <c r="N24" s="105">
        <v>1</v>
      </c>
      <c r="T24" s="120"/>
    </row>
    <row r="25" spans="1:20" ht="88.5" customHeight="1" x14ac:dyDescent="0.45">
      <c r="A25" s="133" t="s">
        <v>87</v>
      </c>
      <c r="B25" s="132"/>
      <c r="C25" s="131"/>
      <c r="D25" s="131" t="s">
        <v>158</v>
      </c>
      <c r="E25" s="131" t="s">
        <v>157</v>
      </c>
      <c r="F25" s="130"/>
      <c r="G25" s="127" t="s">
        <v>87</v>
      </c>
      <c r="H25" s="128" t="s">
        <v>87</v>
      </c>
      <c r="I25" s="127"/>
      <c r="J25" s="126"/>
      <c r="M25" s="105">
        <v>1</v>
      </c>
      <c r="O25" s="105">
        <v>2</v>
      </c>
      <c r="P25" s="105">
        <v>3980</v>
      </c>
      <c r="Q25" s="105" t="s">
        <v>11</v>
      </c>
      <c r="R25" s="105">
        <v>7960</v>
      </c>
      <c r="S25" s="105">
        <v>9631.6</v>
      </c>
      <c r="T25" s="120"/>
    </row>
    <row r="26" spans="1:20" x14ac:dyDescent="0.45">
      <c r="A26" s="133" t="s">
        <v>156</v>
      </c>
      <c r="B26" s="132" t="s">
        <v>149</v>
      </c>
      <c r="C26" s="131"/>
      <c r="D26" s="131"/>
      <c r="E26" s="131" t="s">
        <v>87</v>
      </c>
      <c r="F26" s="130">
        <v>1</v>
      </c>
      <c r="G26" s="129"/>
      <c r="H26" s="128">
        <v>0.21</v>
      </c>
      <c r="I26" s="127">
        <f>G26*F26</f>
        <v>0</v>
      </c>
      <c r="J26" s="126">
        <f>(I26*H26)+I26</f>
        <v>0</v>
      </c>
      <c r="K26" s="105">
        <v>10150</v>
      </c>
      <c r="L26" s="105">
        <v>12281.5</v>
      </c>
      <c r="N26" s="105">
        <v>6</v>
      </c>
      <c r="T26" s="120"/>
    </row>
    <row r="27" spans="1:20" ht="48.75" customHeight="1" x14ac:dyDescent="0.45">
      <c r="A27" s="133" t="s">
        <v>87</v>
      </c>
      <c r="B27" s="132"/>
      <c r="C27" s="131" t="s">
        <v>87</v>
      </c>
      <c r="D27" s="131" t="s">
        <v>155</v>
      </c>
      <c r="E27" s="131" t="s">
        <v>147</v>
      </c>
      <c r="F27" s="130"/>
      <c r="G27" s="127" t="s">
        <v>87</v>
      </c>
      <c r="H27" s="128" t="s">
        <v>87</v>
      </c>
      <c r="I27" s="127"/>
      <c r="J27" s="126"/>
      <c r="M27" s="105">
        <v>6</v>
      </c>
      <c r="O27" s="105">
        <v>1</v>
      </c>
      <c r="P27" s="105">
        <v>10150</v>
      </c>
      <c r="Q27" s="105" t="s">
        <v>11</v>
      </c>
      <c r="R27" s="105">
        <v>10150</v>
      </c>
      <c r="S27" s="105">
        <v>12281.5</v>
      </c>
      <c r="T27" s="120"/>
    </row>
    <row r="28" spans="1:20" x14ac:dyDescent="0.45">
      <c r="A28" s="133" t="s">
        <v>69</v>
      </c>
      <c r="B28" s="132" t="s">
        <v>149</v>
      </c>
      <c r="C28" s="131"/>
      <c r="D28" s="131"/>
      <c r="E28" s="131" t="s">
        <v>87</v>
      </c>
      <c r="F28" s="130">
        <v>1</v>
      </c>
      <c r="G28" s="129"/>
      <c r="H28" s="128">
        <v>0.21</v>
      </c>
      <c r="I28" s="127">
        <f>G28*F28</f>
        <v>0</v>
      </c>
      <c r="J28" s="126">
        <f>(I28*H28)+I28</f>
        <v>0</v>
      </c>
      <c r="K28" s="105">
        <v>10150</v>
      </c>
      <c r="L28" s="105">
        <v>12281.5</v>
      </c>
      <c r="N28" s="105">
        <v>6</v>
      </c>
      <c r="T28" s="120"/>
    </row>
    <row r="29" spans="1:20" ht="48.75" customHeight="1" x14ac:dyDescent="0.45">
      <c r="A29" s="133" t="s">
        <v>87</v>
      </c>
      <c r="B29" s="132"/>
      <c r="C29" s="131" t="s">
        <v>87</v>
      </c>
      <c r="D29" s="131" t="s">
        <v>154</v>
      </c>
      <c r="E29" s="131" t="s">
        <v>147</v>
      </c>
      <c r="F29" s="130"/>
      <c r="G29" s="127"/>
      <c r="H29" s="128" t="s">
        <v>87</v>
      </c>
      <c r="I29" s="127"/>
      <c r="J29" s="126"/>
      <c r="M29" s="105">
        <v>6</v>
      </c>
      <c r="O29" s="105">
        <v>1</v>
      </c>
      <c r="P29" s="105">
        <v>10150</v>
      </c>
      <c r="Q29" s="105" t="s">
        <v>11</v>
      </c>
      <c r="R29" s="105">
        <v>10150</v>
      </c>
      <c r="S29" s="105">
        <v>12281.5</v>
      </c>
      <c r="T29" s="120"/>
    </row>
    <row r="30" spans="1:20" x14ac:dyDescent="0.45">
      <c r="A30" s="133" t="s">
        <v>66</v>
      </c>
      <c r="B30" s="132" t="s">
        <v>149</v>
      </c>
      <c r="C30" s="131"/>
      <c r="D30" s="131"/>
      <c r="E30" s="131" t="s">
        <v>87</v>
      </c>
      <c r="F30" s="130">
        <v>1</v>
      </c>
      <c r="G30" s="129"/>
      <c r="H30" s="128">
        <v>0.21</v>
      </c>
      <c r="I30" s="127">
        <f>G30*F30</f>
        <v>0</v>
      </c>
      <c r="J30" s="126">
        <f>(I30*H30)+I30</f>
        <v>0</v>
      </c>
      <c r="K30" s="105">
        <v>10150</v>
      </c>
      <c r="L30" s="105">
        <v>12281.5</v>
      </c>
      <c r="N30" s="105">
        <v>6</v>
      </c>
      <c r="T30" s="120"/>
    </row>
    <row r="31" spans="1:20" ht="48.75" customHeight="1" x14ac:dyDescent="0.45">
      <c r="A31" s="133" t="s">
        <v>87</v>
      </c>
      <c r="B31" s="132"/>
      <c r="C31" s="131" t="s">
        <v>87</v>
      </c>
      <c r="D31" s="131" t="s">
        <v>153</v>
      </c>
      <c r="E31" s="131" t="s">
        <v>147</v>
      </c>
      <c r="F31" s="130"/>
      <c r="G31" s="127"/>
      <c r="H31" s="128" t="s">
        <v>87</v>
      </c>
      <c r="I31" s="127"/>
      <c r="J31" s="126"/>
      <c r="M31" s="105">
        <v>6</v>
      </c>
      <c r="O31" s="105">
        <v>1</v>
      </c>
      <c r="P31" s="105">
        <v>10150</v>
      </c>
      <c r="Q31" s="105" t="s">
        <v>11</v>
      </c>
      <c r="R31" s="105">
        <v>10150</v>
      </c>
      <c r="S31" s="105">
        <v>12281.5</v>
      </c>
      <c r="T31" s="120"/>
    </row>
    <row r="32" spans="1:20" x14ac:dyDescent="0.45">
      <c r="A32" s="133" t="s">
        <v>152</v>
      </c>
      <c r="B32" s="132" t="s">
        <v>149</v>
      </c>
      <c r="C32" s="131"/>
      <c r="D32" s="131"/>
      <c r="E32" s="131" t="s">
        <v>87</v>
      </c>
      <c r="F32" s="130">
        <v>1</v>
      </c>
      <c r="G32" s="129"/>
      <c r="H32" s="128">
        <v>0.21</v>
      </c>
      <c r="I32" s="127">
        <f>G32*F32</f>
        <v>0</v>
      </c>
      <c r="J32" s="126">
        <f>(I32*H32)+I32</f>
        <v>0</v>
      </c>
      <c r="K32" s="105">
        <v>10150</v>
      </c>
      <c r="L32" s="105">
        <v>12281.5</v>
      </c>
      <c r="N32" s="105">
        <v>6</v>
      </c>
      <c r="T32" s="120"/>
    </row>
    <row r="33" spans="1:20" ht="48.75" customHeight="1" x14ac:dyDescent="0.45">
      <c r="A33" s="133" t="s">
        <v>87</v>
      </c>
      <c r="B33" s="132"/>
      <c r="C33" s="131" t="s">
        <v>87</v>
      </c>
      <c r="D33" s="131" t="s">
        <v>151</v>
      </c>
      <c r="E33" s="131" t="s">
        <v>147</v>
      </c>
      <c r="F33" s="130"/>
      <c r="G33" s="127"/>
      <c r="H33" s="128" t="s">
        <v>87</v>
      </c>
      <c r="I33" s="127"/>
      <c r="J33" s="126"/>
      <c r="M33" s="105">
        <v>6</v>
      </c>
      <c r="O33" s="105">
        <v>1</v>
      </c>
      <c r="P33" s="105">
        <v>10150</v>
      </c>
      <c r="Q33" s="105" t="s">
        <v>11</v>
      </c>
      <c r="R33" s="105">
        <v>10150</v>
      </c>
      <c r="S33" s="105">
        <v>12281.5</v>
      </c>
      <c r="T33" s="120"/>
    </row>
    <row r="34" spans="1:20" x14ac:dyDescent="0.45">
      <c r="A34" s="133" t="s">
        <v>150</v>
      </c>
      <c r="B34" s="132" t="s">
        <v>149</v>
      </c>
      <c r="C34" s="131"/>
      <c r="D34" s="131"/>
      <c r="E34" s="131" t="s">
        <v>87</v>
      </c>
      <c r="F34" s="130">
        <v>1</v>
      </c>
      <c r="G34" s="129"/>
      <c r="H34" s="128">
        <v>0.21</v>
      </c>
      <c r="I34" s="127">
        <f>G34*F34</f>
        <v>0</v>
      </c>
      <c r="J34" s="126">
        <f>(I34*H34)+I34</f>
        <v>0</v>
      </c>
      <c r="K34" s="105">
        <v>10150</v>
      </c>
      <c r="L34" s="105">
        <v>12281.5</v>
      </c>
      <c r="N34" s="105">
        <v>6</v>
      </c>
      <c r="T34" s="120"/>
    </row>
    <row r="35" spans="1:20" ht="48.75" customHeight="1" x14ac:dyDescent="0.45">
      <c r="A35" s="133" t="s">
        <v>87</v>
      </c>
      <c r="B35" s="132"/>
      <c r="C35" s="131" t="s">
        <v>87</v>
      </c>
      <c r="D35" s="131" t="s">
        <v>148</v>
      </c>
      <c r="E35" s="131" t="s">
        <v>147</v>
      </c>
      <c r="F35" s="130"/>
      <c r="G35" s="127"/>
      <c r="H35" s="128" t="s">
        <v>87</v>
      </c>
      <c r="I35" s="127"/>
      <c r="J35" s="126"/>
      <c r="M35" s="105">
        <v>6</v>
      </c>
      <c r="O35" s="105">
        <v>1</v>
      </c>
      <c r="P35" s="105">
        <v>10150</v>
      </c>
      <c r="Q35" s="105" t="s">
        <v>11</v>
      </c>
      <c r="R35" s="105">
        <v>10150</v>
      </c>
      <c r="S35" s="105">
        <v>12281.5</v>
      </c>
      <c r="T35" s="120"/>
    </row>
    <row r="36" spans="1:20" x14ac:dyDescent="0.45">
      <c r="A36" s="133" t="s">
        <v>146</v>
      </c>
      <c r="B36" s="132" t="s">
        <v>142</v>
      </c>
      <c r="C36" s="131"/>
      <c r="D36" s="131"/>
      <c r="E36" s="131" t="s">
        <v>87</v>
      </c>
      <c r="F36" s="130">
        <v>4</v>
      </c>
      <c r="G36" s="129"/>
      <c r="H36" s="128">
        <v>0.21</v>
      </c>
      <c r="I36" s="127">
        <f>G36*F36</f>
        <v>0</v>
      </c>
      <c r="J36" s="126">
        <f>(I36*H36)+I36</f>
        <v>0</v>
      </c>
      <c r="K36" s="105">
        <v>13480</v>
      </c>
      <c r="L36" s="105">
        <v>16310.8</v>
      </c>
      <c r="N36" s="105">
        <v>7</v>
      </c>
      <c r="T36" s="120"/>
    </row>
    <row r="37" spans="1:20" ht="93" x14ac:dyDescent="0.45">
      <c r="A37" s="133" t="s">
        <v>87</v>
      </c>
      <c r="B37" s="132"/>
      <c r="C37" s="131"/>
      <c r="D37" s="131" t="s">
        <v>145</v>
      </c>
      <c r="E37" s="131" t="s">
        <v>144</v>
      </c>
      <c r="F37" s="130"/>
      <c r="G37" s="127" t="s">
        <v>87</v>
      </c>
      <c r="H37" s="128" t="s">
        <v>87</v>
      </c>
      <c r="I37" s="127"/>
      <c r="J37" s="126"/>
      <c r="M37" s="105">
        <v>7</v>
      </c>
      <c r="O37" s="105">
        <v>4</v>
      </c>
      <c r="P37" s="105">
        <v>2040</v>
      </c>
      <c r="Q37" s="105" t="s">
        <v>11</v>
      </c>
      <c r="R37" s="105">
        <v>8160</v>
      </c>
      <c r="S37" s="105">
        <v>9873.6</v>
      </c>
      <c r="T37" s="120"/>
    </row>
    <row r="38" spans="1:20" x14ac:dyDescent="0.45">
      <c r="A38" s="133" t="s">
        <v>143</v>
      </c>
      <c r="B38" s="132" t="s">
        <v>142</v>
      </c>
      <c r="C38" s="131"/>
      <c r="D38" s="131"/>
      <c r="E38" s="131" t="s">
        <v>87</v>
      </c>
      <c r="F38" s="130">
        <v>1</v>
      </c>
      <c r="G38" s="129"/>
      <c r="H38" s="128">
        <v>0.21</v>
      </c>
      <c r="I38" s="127">
        <f>G38*F38</f>
        <v>0</v>
      </c>
      <c r="J38" s="126">
        <f>(I38*H38)+I38</f>
        <v>0</v>
      </c>
      <c r="K38" s="105">
        <v>13480</v>
      </c>
      <c r="L38" s="105">
        <v>16310.8</v>
      </c>
      <c r="N38" s="105">
        <v>7</v>
      </c>
      <c r="T38" s="120"/>
    </row>
    <row r="39" spans="1:20" ht="93" x14ac:dyDescent="0.45">
      <c r="A39" s="133" t="s">
        <v>87</v>
      </c>
      <c r="B39" s="132"/>
      <c r="C39" s="131"/>
      <c r="D39" s="131" t="s">
        <v>141</v>
      </c>
      <c r="E39" s="131" t="s">
        <v>140</v>
      </c>
      <c r="F39" s="130"/>
      <c r="G39" s="127" t="s">
        <v>87</v>
      </c>
      <c r="H39" s="128" t="s">
        <v>87</v>
      </c>
      <c r="I39" s="127"/>
      <c r="J39" s="126"/>
      <c r="M39" s="105">
        <v>7</v>
      </c>
      <c r="O39" s="105">
        <v>4</v>
      </c>
      <c r="P39" s="105">
        <v>2040</v>
      </c>
      <c r="Q39" s="105" t="s">
        <v>11</v>
      </c>
      <c r="R39" s="105">
        <v>8160</v>
      </c>
      <c r="S39" s="105">
        <v>9873.6</v>
      </c>
      <c r="T39" s="120"/>
    </row>
    <row r="40" spans="1:20" x14ac:dyDescent="0.45">
      <c r="A40" s="133" t="s">
        <v>139</v>
      </c>
      <c r="B40" s="132" t="s">
        <v>136</v>
      </c>
      <c r="C40" s="131"/>
      <c r="D40" s="131"/>
      <c r="E40" s="131" t="s">
        <v>87</v>
      </c>
      <c r="F40" s="130">
        <v>2</v>
      </c>
      <c r="G40" s="129"/>
      <c r="H40" s="128">
        <v>0.21</v>
      </c>
      <c r="I40" s="127">
        <f>G40*F40</f>
        <v>0</v>
      </c>
      <c r="J40" s="126">
        <f>(I40*H40)+I40</f>
        <v>0</v>
      </c>
      <c r="K40" s="105">
        <v>13480</v>
      </c>
      <c r="L40" s="105">
        <v>16310.8</v>
      </c>
      <c r="N40" s="105">
        <v>7</v>
      </c>
      <c r="T40" s="120"/>
    </row>
    <row r="41" spans="1:20" ht="93" x14ac:dyDescent="0.45">
      <c r="A41" s="133" t="s">
        <v>87</v>
      </c>
      <c r="B41" s="132"/>
      <c r="C41" s="131"/>
      <c r="D41" s="131" t="s">
        <v>128</v>
      </c>
      <c r="E41" s="131" t="s">
        <v>138</v>
      </c>
      <c r="F41" s="130"/>
      <c r="G41" s="127" t="s">
        <v>87</v>
      </c>
      <c r="H41" s="128" t="s">
        <v>87</v>
      </c>
      <c r="I41" s="127"/>
      <c r="J41" s="126"/>
      <c r="M41" s="105">
        <v>7</v>
      </c>
      <c r="O41" s="105">
        <v>4</v>
      </c>
      <c r="P41" s="105">
        <v>2040</v>
      </c>
      <c r="Q41" s="105" t="s">
        <v>11</v>
      </c>
      <c r="R41" s="105">
        <v>8160</v>
      </c>
      <c r="S41" s="105">
        <v>9873.6</v>
      </c>
      <c r="T41" s="120"/>
    </row>
    <row r="42" spans="1:20" x14ac:dyDescent="0.45">
      <c r="A42" s="133" t="s">
        <v>137</v>
      </c>
      <c r="B42" s="132" t="s">
        <v>136</v>
      </c>
      <c r="C42" s="131"/>
      <c r="D42" s="131"/>
      <c r="E42" s="131" t="s">
        <v>87</v>
      </c>
      <c r="F42" s="130">
        <v>5</v>
      </c>
      <c r="G42" s="129"/>
      <c r="H42" s="128">
        <v>0.21</v>
      </c>
      <c r="I42" s="127">
        <f>G42*F42</f>
        <v>0</v>
      </c>
      <c r="J42" s="126">
        <f>(I42*H42)+I42</f>
        <v>0</v>
      </c>
      <c r="K42" s="105">
        <v>13480</v>
      </c>
      <c r="L42" s="105">
        <v>16310.8</v>
      </c>
      <c r="N42" s="105">
        <v>7</v>
      </c>
      <c r="T42" s="120"/>
    </row>
    <row r="43" spans="1:20" ht="74.400000000000006" x14ac:dyDescent="0.45">
      <c r="A43" s="133" t="s">
        <v>87</v>
      </c>
      <c r="B43" s="132"/>
      <c r="C43" s="131"/>
      <c r="D43" s="131" t="s">
        <v>135</v>
      </c>
      <c r="E43" s="131" t="s">
        <v>134</v>
      </c>
      <c r="F43" s="130"/>
      <c r="G43" s="127" t="s">
        <v>87</v>
      </c>
      <c r="H43" s="128" t="s">
        <v>87</v>
      </c>
      <c r="I43" s="127"/>
      <c r="J43" s="126"/>
      <c r="M43" s="105">
        <v>7</v>
      </c>
      <c r="O43" s="105">
        <v>4</v>
      </c>
      <c r="P43" s="105">
        <v>2040</v>
      </c>
      <c r="Q43" s="105" t="s">
        <v>11</v>
      </c>
      <c r="R43" s="105">
        <v>8160</v>
      </c>
      <c r="S43" s="105">
        <v>9873.6</v>
      </c>
      <c r="T43" s="120"/>
    </row>
    <row r="44" spans="1:20" x14ac:dyDescent="0.45">
      <c r="A44" s="133" t="s">
        <v>133</v>
      </c>
      <c r="B44" s="132" t="s">
        <v>132</v>
      </c>
      <c r="C44" s="131"/>
      <c r="D44" s="131"/>
      <c r="E44" s="131" t="s">
        <v>87</v>
      </c>
      <c r="F44" s="130">
        <v>4</v>
      </c>
      <c r="G44" s="129"/>
      <c r="H44" s="128">
        <v>0.21</v>
      </c>
      <c r="I44" s="127">
        <f>G44*F44</f>
        <v>0</v>
      </c>
      <c r="J44" s="126">
        <f>(I44*H44)+I44</f>
        <v>0</v>
      </c>
      <c r="K44" s="105">
        <v>13480</v>
      </c>
      <c r="L44" s="105">
        <v>16310.8</v>
      </c>
      <c r="N44" s="105">
        <v>7</v>
      </c>
      <c r="T44" s="120"/>
    </row>
    <row r="45" spans="1:20" ht="93" x14ac:dyDescent="0.45">
      <c r="A45" s="133" t="s">
        <v>87</v>
      </c>
      <c r="B45" s="132"/>
      <c r="C45" s="131"/>
      <c r="D45" s="131" t="s">
        <v>128</v>
      </c>
      <c r="E45" s="131" t="s">
        <v>131</v>
      </c>
      <c r="F45" s="130"/>
      <c r="G45" s="127" t="s">
        <v>87</v>
      </c>
      <c r="H45" s="128" t="s">
        <v>87</v>
      </c>
      <c r="I45" s="127"/>
      <c r="J45" s="126"/>
      <c r="M45" s="105">
        <v>7</v>
      </c>
      <c r="O45" s="105">
        <v>4</v>
      </c>
      <c r="P45" s="105">
        <v>2040</v>
      </c>
      <c r="Q45" s="105" t="s">
        <v>11</v>
      </c>
      <c r="R45" s="105">
        <v>8160</v>
      </c>
      <c r="S45" s="105">
        <v>9873.6</v>
      </c>
      <c r="T45" s="120"/>
    </row>
    <row r="46" spans="1:20" x14ac:dyDescent="0.45">
      <c r="A46" s="133" t="s">
        <v>130</v>
      </c>
      <c r="B46" s="132" t="s">
        <v>129</v>
      </c>
      <c r="C46" s="131"/>
      <c r="D46" s="131"/>
      <c r="E46" s="131" t="s">
        <v>87</v>
      </c>
      <c r="F46" s="130">
        <v>1</v>
      </c>
      <c r="G46" s="129"/>
      <c r="H46" s="128">
        <v>0.21</v>
      </c>
      <c r="I46" s="127">
        <f>G46*F46</f>
        <v>0</v>
      </c>
      <c r="J46" s="126">
        <f>(I46*H46)+I46</f>
        <v>0</v>
      </c>
      <c r="K46" s="105">
        <v>13480</v>
      </c>
      <c r="L46" s="105">
        <v>16310.8</v>
      </c>
      <c r="N46" s="105">
        <v>7</v>
      </c>
      <c r="T46" s="120"/>
    </row>
    <row r="47" spans="1:20" ht="93" x14ac:dyDescent="0.45">
      <c r="A47" s="133" t="s">
        <v>87</v>
      </c>
      <c r="B47" s="132"/>
      <c r="C47" s="131"/>
      <c r="D47" s="131" t="s">
        <v>128</v>
      </c>
      <c r="E47" s="131" t="s">
        <v>127</v>
      </c>
      <c r="F47" s="130"/>
      <c r="G47" s="127" t="s">
        <v>87</v>
      </c>
      <c r="H47" s="128" t="s">
        <v>87</v>
      </c>
      <c r="I47" s="127"/>
      <c r="J47" s="126"/>
      <c r="M47" s="105">
        <v>7</v>
      </c>
      <c r="O47" s="105">
        <v>4</v>
      </c>
      <c r="P47" s="105">
        <v>2040</v>
      </c>
      <c r="Q47" s="105" t="s">
        <v>11</v>
      </c>
      <c r="R47" s="105">
        <v>8160</v>
      </c>
      <c r="S47" s="105">
        <v>9873.6</v>
      </c>
      <c r="T47" s="120"/>
    </row>
    <row r="48" spans="1:20" x14ac:dyDescent="0.45">
      <c r="A48" s="133" t="s">
        <v>126</v>
      </c>
      <c r="B48" s="132" t="s">
        <v>125</v>
      </c>
      <c r="C48" s="131"/>
      <c r="D48" s="131"/>
      <c r="E48" s="131" t="s">
        <v>87</v>
      </c>
      <c r="F48" s="130">
        <v>2</v>
      </c>
      <c r="G48" s="129"/>
      <c r="H48" s="128">
        <v>0.21</v>
      </c>
      <c r="I48" s="127">
        <f>G48*F48</f>
        <v>0</v>
      </c>
      <c r="J48" s="126">
        <f>(I48*H48)+I48</f>
        <v>0</v>
      </c>
      <c r="K48" s="105">
        <v>14920</v>
      </c>
      <c r="L48" s="105">
        <v>18053.2</v>
      </c>
      <c r="N48" s="105">
        <v>4</v>
      </c>
      <c r="T48" s="120"/>
    </row>
    <row r="49" spans="1:20" ht="117.75" customHeight="1" x14ac:dyDescent="0.45">
      <c r="A49" s="133" t="s">
        <v>87</v>
      </c>
      <c r="B49" s="132"/>
      <c r="C49" s="131"/>
      <c r="D49" s="131" t="s">
        <v>124</v>
      </c>
      <c r="E49" s="131" t="s">
        <v>123</v>
      </c>
      <c r="F49" s="130"/>
      <c r="G49" s="127" t="s">
        <v>87</v>
      </c>
      <c r="H49" s="128" t="s">
        <v>87</v>
      </c>
      <c r="I49" s="127"/>
      <c r="J49" s="126"/>
      <c r="M49" s="105">
        <v>4</v>
      </c>
      <c r="O49" s="105">
        <v>4</v>
      </c>
      <c r="P49" s="105">
        <v>2400</v>
      </c>
      <c r="Q49" s="105" t="s">
        <v>11</v>
      </c>
      <c r="R49" s="105">
        <v>9600</v>
      </c>
      <c r="S49" s="105">
        <v>11616</v>
      </c>
      <c r="T49" s="120"/>
    </row>
    <row r="50" spans="1:20" x14ac:dyDescent="0.45">
      <c r="A50" s="133" t="s">
        <v>122</v>
      </c>
      <c r="B50" s="132" t="s">
        <v>121</v>
      </c>
      <c r="C50" s="131"/>
      <c r="D50" s="131"/>
      <c r="E50" s="131" t="s">
        <v>87</v>
      </c>
      <c r="F50" s="130">
        <v>2</v>
      </c>
      <c r="G50" s="129"/>
      <c r="H50" s="128">
        <v>0.21</v>
      </c>
      <c r="I50" s="127">
        <f>G50*F50</f>
        <v>0</v>
      </c>
      <c r="J50" s="126">
        <f>(I50*H50)+I50</f>
        <v>0</v>
      </c>
      <c r="K50" s="105">
        <v>14920</v>
      </c>
      <c r="L50" s="105">
        <v>18053.2</v>
      </c>
      <c r="N50" s="105">
        <v>4</v>
      </c>
      <c r="T50" s="120"/>
    </row>
    <row r="51" spans="1:20" ht="117.75" customHeight="1" x14ac:dyDescent="0.45">
      <c r="A51" s="133" t="s">
        <v>87</v>
      </c>
      <c r="B51" s="132"/>
      <c r="C51" s="131"/>
      <c r="D51" s="131" t="s">
        <v>120</v>
      </c>
      <c r="E51" s="131" t="s">
        <v>119</v>
      </c>
      <c r="F51" s="130"/>
      <c r="G51" s="127" t="s">
        <v>87</v>
      </c>
      <c r="H51" s="128" t="s">
        <v>87</v>
      </c>
      <c r="I51" s="127"/>
      <c r="J51" s="126"/>
      <c r="M51" s="105">
        <v>4</v>
      </c>
      <c r="O51" s="105">
        <v>4</v>
      </c>
      <c r="P51" s="105">
        <v>2400</v>
      </c>
      <c r="Q51" s="105" t="s">
        <v>11</v>
      </c>
      <c r="R51" s="105">
        <v>9600</v>
      </c>
      <c r="S51" s="105">
        <v>11616</v>
      </c>
      <c r="T51" s="120"/>
    </row>
    <row r="52" spans="1:20" x14ac:dyDescent="0.45">
      <c r="A52" s="133" t="s">
        <v>118</v>
      </c>
      <c r="B52" s="132" t="s">
        <v>117</v>
      </c>
      <c r="C52" s="131"/>
      <c r="D52" s="131"/>
      <c r="E52" s="131" t="s">
        <v>87</v>
      </c>
      <c r="F52" s="130">
        <v>12</v>
      </c>
      <c r="G52" s="129"/>
      <c r="H52" s="128">
        <v>0.21</v>
      </c>
      <c r="I52" s="127">
        <f>G52*F52</f>
        <v>0</v>
      </c>
      <c r="J52" s="126">
        <f>(I52*H52)+I52</f>
        <v>0</v>
      </c>
      <c r="K52" s="105">
        <v>14920</v>
      </c>
      <c r="L52" s="105">
        <v>18053.2</v>
      </c>
      <c r="N52" s="105">
        <v>4</v>
      </c>
      <c r="T52" s="120"/>
    </row>
    <row r="53" spans="1:20" ht="117.75" customHeight="1" x14ac:dyDescent="0.45">
      <c r="A53" s="133" t="s">
        <v>87</v>
      </c>
      <c r="B53" s="132"/>
      <c r="C53" s="131"/>
      <c r="D53" s="131"/>
      <c r="E53" s="131" t="s">
        <v>116</v>
      </c>
      <c r="F53" s="130"/>
      <c r="G53" s="127" t="s">
        <v>87</v>
      </c>
      <c r="H53" s="128" t="s">
        <v>87</v>
      </c>
      <c r="I53" s="127"/>
      <c r="J53" s="126"/>
      <c r="M53" s="105">
        <v>4</v>
      </c>
      <c r="O53" s="105">
        <v>4</v>
      </c>
      <c r="P53" s="105">
        <v>2400</v>
      </c>
      <c r="Q53" s="105" t="s">
        <v>11</v>
      </c>
      <c r="R53" s="105">
        <v>9600</v>
      </c>
      <c r="S53" s="105">
        <v>11616</v>
      </c>
      <c r="T53" s="120"/>
    </row>
    <row r="54" spans="1:20" x14ac:dyDescent="0.45">
      <c r="A54" s="133" t="s">
        <v>115</v>
      </c>
      <c r="B54" s="132" t="s">
        <v>114</v>
      </c>
      <c r="C54" s="131"/>
      <c r="D54" s="131"/>
      <c r="E54" s="131" t="s">
        <v>87</v>
      </c>
      <c r="F54" s="130">
        <v>3</v>
      </c>
      <c r="G54" s="129"/>
      <c r="H54" s="128">
        <v>0.21</v>
      </c>
      <c r="I54" s="127">
        <f>G54*F54</f>
        <v>0</v>
      </c>
      <c r="J54" s="126">
        <f>(I54*H54)+I54</f>
        <v>0</v>
      </c>
      <c r="K54" s="105">
        <v>3740</v>
      </c>
      <c r="L54" s="105">
        <v>4525.3999999999996</v>
      </c>
      <c r="N54" s="105">
        <v>13</v>
      </c>
      <c r="T54" s="120"/>
    </row>
    <row r="55" spans="1:20" ht="408.6" customHeight="1" x14ac:dyDescent="0.45">
      <c r="A55" s="133" t="s">
        <v>87</v>
      </c>
      <c r="B55" s="132"/>
      <c r="C55" s="131" t="s">
        <v>87</v>
      </c>
      <c r="D55" s="131" t="s">
        <v>113</v>
      </c>
      <c r="E55" s="131" t="s">
        <v>112</v>
      </c>
      <c r="F55" s="130"/>
      <c r="G55" s="127" t="s">
        <v>87</v>
      </c>
      <c r="H55" s="128" t="s">
        <v>87</v>
      </c>
      <c r="I55" s="127"/>
      <c r="J55" s="126"/>
      <c r="M55" s="105">
        <v>13</v>
      </c>
      <c r="O55" s="105">
        <v>1</v>
      </c>
      <c r="P55" s="105">
        <v>2410</v>
      </c>
      <c r="Q55" s="105" t="s">
        <v>11</v>
      </c>
      <c r="R55" s="105">
        <v>2410</v>
      </c>
      <c r="S55" s="105">
        <v>2916.1</v>
      </c>
      <c r="T55" s="134"/>
    </row>
    <row r="56" spans="1:20" x14ac:dyDescent="0.45">
      <c r="A56" s="133" t="s">
        <v>111</v>
      </c>
      <c r="B56" s="132" t="s">
        <v>110</v>
      </c>
      <c r="C56" s="131"/>
      <c r="D56" s="131"/>
      <c r="E56" s="131" t="s">
        <v>87</v>
      </c>
      <c r="F56" s="130">
        <v>1</v>
      </c>
      <c r="G56" s="129"/>
      <c r="H56" s="128">
        <v>0.21</v>
      </c>
      <c r="I56" s="127">
        <f>G56*F56</f>
        <v>0</v>
      </c>
      <c r="J56" s="126">
        <f>(I56*H56)+I56</f>
        <v>0</v>
      </c>
      <c r="K56" s="105">
        <v>3540</v>
      </c>
      <c r="L56" s="105">
        <v>4283.3999999999996</v>
      </c>
      <c r="N56" s="105">
        <v>14</v>
      </c>
      <c r="T56" s="120"/>
    </row>
    <row r="57" spans="1:20" ht="241.8" x14ac:dyDescent="0.45">
      <c r="A57" s="133" t="s">
        <v>87</v>
      </c>
      <c r="B57" s="132"/>
      <c r="C57" s="131" t="s">
        <v>87</v>
      </c>
      <c r="D57" s="131" t="s">
        <v>109</v>
      </c>
      <c r="E57" s="131" t="s">
        <v>108</v>
      </c>
      <c r="F57" s="130"/>
      <c r="G57" s="127" t="s">
        <v>87</v>
      </c>
      <c r="H57" s="128" t="s">
        <v>87</v>
      </c>
      <c r="I57" s="127"/>
      <c r="J57" s="126"/>
      <c r="M57" s="105">
        <v>14</v>
      </c>
      <c r="O57" s="105">
        <v>1</v>
      </c>
      <c r="P57" s="105">
        <v>2210</v>
      </c>
      <c r="Q57" s="105" t="s">
        <v>11</v>
      </c>
      <c r="R57" s="105">
        <v>2210</v>
      </c>
      <c r="S57" s="105">
        <v>2674.1</v>
      </c>
      <c r="T57" s="134"/>
    </row>
    <row r="58" spans="1:20" x14ac:dyDescent="0.45">
      <c r="A58" s="133" t="s">
        <v>107</v>
      </c>
      <c r="B58" s="132" t="s">
        <v>106</v>
      </c>
      <c r="C58" s="131"/>
      <c r="D58" s="131"/>
      <c r="E58" s="131" t="s">
        <v>87</v>
      </c>
      <c r="F58" s="130">
        <v>2</v>
      </c>
      <c r="G58" s="129"/>
      <c r="H58" s="128">
        <v>0.21</v>
      </c>
      <c r="I58" s="127">
        <f>G58*F58</f>
        <v>0</v>
      </c>
      <c r="J58" s="126">
        <f>(I58*H58)+I58</f>
        <v>0</v>
      </c>
      <c r="K58" s="105">
        <v>13480</v>
      </c>
      <c r="L58" s="105">
        <v>16310.8</v>
      </c>
      <c r="N58" s="105">
        <v>7</v>
      </c>
      <c r="T58" s="120"/>
    </row>
    <row r="59" spans="1:20" ht="241.8" x14ac:dyDescent="0.45">
      <c r="A59" s="133" t="s">
        <v>87</v>
      </c>
      <c r="B59" s="132"/>
      <c r="C59" s="131" t="s">
        <v>87</v>
      </c>
      <c r="D59" s="131" t="s">
        <v>105</v>
      </c>
      <c r="E59" s="131" t="s">
        <v>104</v>
      </c>
      <c r="F59" s="130"/>
      <c r="G59" s="127" t="s">
        <v>87</v>
      </c>
      <c r="H59" s="128" t="s">
        <v>87</v>
      </c>
      <c r="I59" s="127"/>
      <c r="J59" s="126"/>
      <c r="M59" s="105">
        <v>7</v>
      </c>
      <c r="O59" s="105">
        <v>4</v>
      </c>
      <c r="P59" s="105">
        <v>2040</v>
      </c>
      <c r="Q59" s="105" t="s">
        <v>11</v>
      </c>
      <c r="R59" s="105">
        <v>8160</v>
      </c>
      <c r="S59" s="105">
        <v>9873.6</v>
      </c>
      <c r="T59" s="134"/>
    </row>
    <row r="60" spans="1:20" x14ac:dyDescent="0.45">
      <c r="A60" s="133" t="s">
        <v>103</v>
      </c>
      <c r="B60" s="132" t="s">
        <v>102</v>
      </c>
      <c r="C60" s="131"/>
      <c r="D60" s="131"/>
      <c r="E60" s="131" t="s">
        <v>87</v>
      </c>
      <c r="F60" s="130">
        <v>2</v>
      </c>
      <c r="G60" s="129"/>
      <c r="H60" s="128">
        <v>0.21</v>
      </c>
      <c r="I60" s="127">
        <f>G60*F60</f>
        <v>0</v>
      </c>
      <c r="J60" s="126">
        <f>(I60*H60)+I60</f>
        <v>0</v>
      </c>
      <c r="K60" s="105">
        <v>13480</v>
      </c>
      <c r="L60" s="105">
        <v>16310.8</v>
      </c>
      <c r="N60" s="105">
        <v>7</v>
      </c>
      <c r="T60" s="120"/>
    </row>
    <row r="61" spans="1:20" ht="310.2" customHeight="1" x14ac:dyDescent="0.45">
      <c r="A61" s="133" t="s">
        <v>87</v>
      </c>
      <c r="B61" s="132"/>
      <c r="C61" s="131" t="s">
        <v>87</v>
      </c>
      <c r="D61" s="131" t="s">
        <v>101</v>
      </c>
      <c r="E61" s="131" t="s">
        <v>100</v>
      </c>
      <c r="F61" s="130"/>
      <c r="G61" s="127" t="s">
        <v>87</v>
      </c>
      <c r="H61" s="128" t="s">
        <v>87</v>
      </c>
      <c r="I61" s="127"/>
      <c r="J61" s="126"/>
      <c r="M61" s="105">
        <v>7</v>
      </c>
      <c r="O61" s="105">
        <v>4</v>
      </c>
      <c r="P61" s="105">
        <v>2040</v>
      </c>
      <c r="Q61" s="105" t="s">
        <v>11</v>
      </c>
      <c r="R61" s="105">
        <v>8160</v>
      </c>
      <c r="S61" s="105">
        <v>9873.6</v>
      </c>
      <c r="T61" s="134"/>
    </row>
    <row r="62" spans="1:20" x14ac:dyDescent="0.45">
      <c r="A62" s="133" t="s">
        <v>99</v>
      </c>
      <c r="B62" s="132" t="s">
        <v>98</v>
      </c>
      <c r="C62" s="131"/>
      <c r="D62" s="131"/>
      <c r="E62" s="131" t="s">
        <v>87</v>
      </c>
      <c r="F62" s="130">
        <v>4</v>
      </c>
      <c r="G62" s="129"/>
      <c r="H62" s="128">
        <v>0.21</v>
      </c>
      <c r="I62" s="127">
        <f>G62*F62</f>
        <v>0</v>
      </c>
      <c r="J62" s="126">
        <f>(I62*H62)+I62</f>
        <v>0</v>
      </c>
      <c r="K62" s="105">
        <v>12600</v>
      </c>
      <c r="L62" s="105">
        <v>15246</v>
      </c>
      <c r="N62" s="105">
        <v>8</v>
      </c>
      <c r="T62" s="120"/>
    </row>
    <row r="63" spans="1:20" ht="148.80000000000001" x14ac:dyDescent="0.45">
      <c r="A63" s="133" t="s">
        <v>87</v>
      </c>
      <c r="B63" s="132"/>
      <c r="C63" s="131" t="s">
        <v>87</v>
      </c>
      <c r="D63" s="131" t="s">
        <v>97</v>
      </c>
      <c r="E63" s="131" t="s">
        <v>96</v>
      </c>
      <c r="F63" s="130"/>
      <c r="G63" s="127" t="s">
        <v>87</v>
      </c>
      <c r="H63" s="128" t="s">
        <v>87</v>
      </c>
      <c r="I63" s="127"/>
      <c r="J63" s="126"/>
      <c r="M63" s="105">
        <v>8</v>
      </c>
      <c r="O63" s="105">
        <v>4</v>
      </c>
      <c r="P63" s="105">
        <v>1820</v>
      </c>
      <c r="Q63" s="105" t="s">
        <v>11</v>
      </c>
      <c r="R63" s="105">
        <v>7280</v>
      </c>
      <c r="S63" s="105">
        <v>8808.7999999999993</v>
      </c>
      <c r="T63" s="134"/>
    </row>
    <row r="64" spans="1:20" x14ac:dyDescent="0.45">
      <c r="A64" s="133" t="s">
        <v>95</v>
      </c>
      <c r="B64" s="132" t="s">
        <v>94</v>
      </c>
      <c r="C64" s="131"/>
      <c r="D64" s="131"/>
      <c r="E64" s="131" t="s">
        <v>87</v>
      </c>
      <c r="F64" s="130">
        <v>4</v>
      </c>
      <c r="G64" s="129"/>
      <c r="H64" s="128">
        <v>0.21</v>
      </c>
      <c r="I64" s="127">
        <f>G64*F64</f>
        <v>0</v>
      </c>
      <c r="J64" s="126">
        <f>(I64*H64)+I64</f>
        <v>0</v>
      </c>
      <c r="K64" s="105">
        <v>14920</v>
      </c>
      <c r="L64" s="105">
        <v>18053.2</v>
      </c>
      <c r="N64" s="105">
        <v>4</v>
      </c>
      <c r="T64" s="120"/>
    </row>
    <row r="65" spans="1:20" ht="117.75" customHeight="1" x14ac:dyDescent="0.45">
      <c r="A65" s="133" t="s">
        <v>87</v>
      </c>
      <c r="B65" s="132"/>
      <c r="C65" s="131"/>
      <c r="D65" s="131" t="s">
        <v>93</v>
      </c>
      <c r="E65" s="131" t="s">
        <v>92</v>
      </c>
      <c r="F65" s="130"/>
      <c r="G65" s="127" t="s">
        <v>87</v>
      </c>
      <c r="H65" s="128" t="s">
        <v>87</v>
      </c>
      <c r="I65" s="127"/>
      <c r="J65" s="126"/>
      <c r="M65" s="105">
        <v>4</v>
      </c>
      <c r="O65" s="105">
        <v>4</v>
      </c>
      <c r="P65" s="105">
        <v>2400</v>
      </c>
      <c r="Q65" s="105" t="s">
        <v>11</v>
      </c>
      <c r="R65" s="105">
        <v>9600</v>
      </c>
      <c r="S65" s="105">
        <v>11616</v>
      </c>
      <c r="T65" s="120"/>
    </row>
    <row r="66" spans="1:20" x14ac:dyDescent="0.45">
      <c r="A66" s="133" t="s">
        <v>91</v>
      </c>
      <c r="B66" s="132" t="s">
        <v>241</v>
      </c>
      <c r="C66" s="131"/>
      <c r="D66" s="131"/>
      <c r="E66" s="131" t="s">
        <v>87</v>
      </c>
      <c r="F66" s="130">
        <v>2</v>
      </c>
      <c r="G66" s="129"/>
      <c r="H66" s="128">
        <v>0.21</v>
      </c>
      <c r="I66" s="127">
        <f>G66*F66</f>
        <v>0</v>
      </c>
      <c r="J66" s="126">
        <f>(I66*H66)+I66</f>
        <v>0</v>
      </c>
      <c r="K66" s="105">
        <v>14920</v>
      </c>
      <c r="L66" s="105">
        <v>18053.2</v>
      </c>
      <c r="N66" s="105">
        <v>4</v>
      </c>
      <c r="T66" s="120"/>
    </row>
    <row r="67" spans="1:20" ht="117.75" customHeight="1" x14ac:dyDescent="0.45">
      <c r="A67" s="133" t="s">
        <v>87</v>
      </c>
      <c r="B67" s="132"/>
      <c r="C67" s="131"/>
      <c r="D67" s="131" t="s">
        <v>239</v>
      </c>
      <c r="E67" s="131" t="s">
        <v>240</v>
      </c>
      <c r="F67" s="130"/>
      <c r="G67" s="127" t="s">
        <v>87</v>
      </c>
      <c r="H67" s="128" t="s">
        <v>87</v>
      </c>
      <c r="I67" s="127"/>
      <c r="J67" s="126"/>
      <c r="M67" s="105">
        <v>4</v>
      </c>
      <c r="O67" s="105">
        <v>4</v>
      </c>
      <c r="P67" s="105">
        <v>2400</v>
      </c>
      <c r="Q67" s="105" t="s">
        <v>11</v>
      </c>
      <c r="R67" s="105">
        <v>9600</v>
      </c>
      <c r="S67" s="105">
        <v>11616</v>
      </c>
      <c r="T67" s="134"/>
    </row>
    <row r="68" spans="1:20" x14ac:dyDescent="0.45">
      <c r="A68" s="133" t="s">
        <v>90</v>
      </c>
      <c r="B68" s="132" t="s">
        <v>89</v>
      </c>
      <c r="C68" s="131"/>
      <c r="D68" s="131"/>
      <c r="E68" s="131" t="s">
        <v>87</v>
      </c>
      <c r="F68" s="130">
        <v>1</v>
      </c>
      <c r="G68" s="129"/>
      <c r="H68" s="128">
        <v>0.21</v>
      </c>
      <c r="I68" s="127">
        <f>G68*F68</f>
        <v>0</v>
      </c>
      <c r="J68" s="126">
        <f>(I68*H68)+I68</f>
        <v>0</v>
      </c>
      <c r="K68" s="105">
        <v>7000</v>
      </c>
      <c r="L68" s="105">
        <v>8470</v>
      </c>
      <c r="N68" s="105">
        <v>5</v>
      </c>
      <c r="T68" s="120"/>
    </row>
    <row r="69" spans="1:20" x14ac:dyDescent="0.45">
      <c r="A69" s="118" t="s">
        <v>87</v>
      </c>
      <c r="B69" s="125"/>
      <c r="C69" s="124"/>
      <c r="D69" s="124"/>
      <c r="E69" s="124" t="s">
        <v>88</v>
      </c>
      <c r="F69" s="123"/>
      <c r="G69" s="121" t="s">
        <v>87</v>
      </c>
      <c r="H69" s="122" t="s">
        <v>87</v>
      </c>
      <c r="I69" s="121"/>
      <c r="J69" s="114"/>
      <c r="M69" s="105">
        <v>5</v>
      </c>
      <c r="O69" s="105">
        <v>2</v>
      </c>
      <c r="P69" s="105">
        <v>2170</v>
      </c>
      <c r="Q69" s="105" t="s">
        <v>11</v>
      </c>
      <c r="R69" s="105">
        <v>4340</v>
      </c>
      <c r="S69" s="105">
        <v>5251.4</v>
      </c>
      <c r="T69" s="120"/>
    </row>
    <row r="70" spans="1:20" x14ac:dyDescent="0.45">
      <c r="A70" s="118"/>
      <c r="B70" s="118"/>
      <c r="C70" s="112"/>
      <c r="D70" s="112"/>
      <c r="E70" s="112"/>
      <c r="F70" s="117"/>
      <c r="G70" s="115"/>
      <c r="H70" s="116"/>
      <c r="I70" s="115"/>
      <c r="J70" s="114"/>
      <c r="K70" s="105">
        <v>7000</v>
      </c>
      <c r="L70" s="105">
        <v>8470</v>
      </c>
      <c r="N70" s="105">
        <v>5</v>
      </c>
    </row>
    <row r="71" spans="1:20" x14ac:dyDescent="0.45">
      <c r="A71" s="118"/>
      <c r="B71" s="118"/>
      <c r="C71" s="112"/>
      <c r="D71" s="119" t="s">
        <v>25</v>
      </c>
      <c r="E71" s="112"/>
      <c r="F71" s="117"/>
      <c r="G71" s="115"/>
      <c r="H71" s="116"/>
      <c r="I71" s="115"/>
      <c r="J71" s="114"/>
      <c r="M71" s="105">
        <v>5</v>
      </c>
      <c r="O71" s="105">
        <v>2</v>
      </c>
      <c r="P71" s="105">
        <v>2170</v>
      </c>
      <c r="Q71" s="105" t="s">
        <v>11</v>
      </c>
      <c r="R71" s="105">
        <v>4340</v>
      </c>
      <c r="S71" s="105">
        <v>5251.4</v>
      </c>
    </row>
    <row r="72" spans="1:20" x14ac:dyDescent="0.45">
      <c r="A72" s="118"/>
      <c r="B72" s="118"/>
      <c r="C72" s="112"/>
      <c r="D72" s="112"/>
      <c r="E72" s="112"/>
      <c r="F72" s="117"/>
      <c r="G72" s="115"/>
      <c r="H72" s="116"/>
      <c r="I72" s="115"/>
      <c r="J72" s="114"/>
    </row>
    <row r="73" spans="1:20" x14ac:dyDescent="0.45">
      <c r="A73" s="118"/>
      <c r="B73" s="118"/>
      <c r="C73" s="112"/>
      <c r="D73" s="112"/>
      <c r="E73" s="112"/>
      <c r="F73" s="117"/>
      <c r="G73" s="115"/>
      <c r="H73" s="116"/>
      <c r="I73" s="115"/>
      <c r="J73" s="114"/>
    </row>
    <row r="74" spans="1:20" x14ac:dyDescent="0.45">
      <c r="A74" s="118"/>
      <c r="B74" s="118"/>
      <c r="C74" s="112"/>
      <c r="D74" s="112"/>
      <c r="E74" s="112"/>
      <c r="F74" s="117"/>
      <c r="G74" s="115"/>
      <c r="H74" s="116"/>
      <c r="I74" s="115"/>
      <c r="J74" s="114"/>
    </row>
    <row r="75" spans="1:20" x14ac:dyDescent="0.45">
      <c r="A75" s="118"/>
      <c r="B75" s="118"/>
      <c r="C75" s="112"/>
      <c r="D75" s="112"/>
      <c r="E75" s="112"/>
      <c r="F75" s="117"/>
      <c r="G75" s="115"/>
      <c r="H75" s="116"/>
      <c r="I75" s="115"/>
      <c r="J75" s="114"/>
    </row>
    <row r="76" spans="1:20" x14ac:dyDescent="0.45">
      <c r="A76" s="118"/>
      <c r="B76" s="118"/>
      <c r="C76" s="112"/>
      <c r="D76" s="112"/>
      <c r="E76" s="112"/>
      <c r="F76" s="117"/>
      <c r="G76" s="115"/>
      <c r="H76" s="116"/>
      <c r="I76" s="115"/>
      <c r="J76" s="114"/>
    </row>
    <row r="77" spans="1:20" x14ac:dyDescent="0.45">
      <c r="A77" s="118"/>
      <c r="B77" s="118"/>
      <c r="C77" s="112"/>
      <c r="D77" s="112"/>
      <c r="E77" s="112"/>
      <c r="F77" s="117"/>
      <c r="G77" s="115"/>
      <c r="H77" s="116"/>
      <c r="I77" s="115"/>
      <c r="J77" s="114"/>
    </row>
    <row r="78" spans="1:20" x14ac:dyDescent="0.45">
      <c r="A78" s="118"/>
      <c r="B78" s="118"/>
      <c r="C78" s="112"/>
      <c r="D78" s="112"/>
      <c r="E78" s="112"/>
      <c r="F78" s="117"/>
      <c r="G78" s="115"/>
      <c r="H78" s="116"/>
      <c r="I78" s="115"/>
      <c r="J78" s="114"/>
    </row>
    <row r="79" spans="1:20" x14ac:dyDescent="0.45">
      <c r="A79" s="118"/>
      <c r="B79" s="118"/>
      <c r="C79" s="112"/>
      <c r="D79" s="112"/>
      <c r="E79" s="112"/>
      <c r="F79" s="117"/>
      <c r="G79" s="115"/>
      <c r="H79" s="116"/>
      <c r="I79" s="115"/>
      <c r="J79" s="114"/>
    </row>
    <row r="80" spans="1:20" x14ac:dyDescent="0.45">
      <c r="A80" s="110"/>
      <c r="B80" s="110"/>
      <c r="C80" s="113"/>
      <c r="D80" s="112"/>
      <c r="E80" s="112"/>
      <c r="F80" s="111"/>
      <c r="G80" s="111"/>
      <c r="H80" s="111"/>
      <c r="I80" s="111"/>
      <c r="J80" s="110"/>
    </row>
    <row r="81" spans="1:10" x14ac:dyDescent="0.45">
      <c r="A81" s="110"/>
      <c r="B81" s="110"/>
      <c r="C81" s="113"/>
      <c r="D81" s="112"/>
      <c r="E81" s="112"/>
      <c r="F81" s="111"/>
      <c r="G81" s="111"/>
      <c r="H81" s="111"/>
      <c r="I81" s="111"/>
      <c r="J81" s="110"/>
    </row>
    <row r="82" spans="1:10" x14ac:dyDescent="0.45">
      <c r="A82" s="110"/>
      <c r="B82" s="110"/>
      <c r="C82" s="113"/>
      <c r="D82" s="112"/>
      <c r="E82" s="112"/>
      <c r="F82" s="111"/>
      <c r="G82" s="111"/>
      <c r="H82" s="111"/>
      <c r="I82" s="111"/>
      <c r="J82" s="110"/>
    </row>
    <row r="83" spans="1:10" x14ac:dyDescent="0.45">
      <c r="A83" s="110"/>
      <c r="B83" s="110"/>
      <c r="C83" s="113"/>
      <c r="D83" s="112"/>
      <c r="E83" s="112"/>
      <c r="F83" s="111"/>
      <c r="G83" s="111"/>
      <c r="H83" s="111"/>
      <c r="I83" s="111"/>
      <c r="J83" s="110"/>
    </row>
    <row r="84" spans="1:10" x14ac:dyDescent="0.45">
      <c r="A84" s="110"/>
      <c r="B84" s="110"/>
      <c r="C84" s="113"/>
      <c r="D84" s="112"/>
      <c r="E84" s="112"/>
      <c r="F84" s="111"/>
      <c r="G84" s="111"/>
      <c r="H84" s="111"/>
      <c r="I84" s="111"/>
      <c r="J84" s="110"/>
    </row>
    <row r="85" spans="1:10" x14ac:dyDescent="0.45">
      <c r="A85" s="110"/>
      <c r="B85" s="110"/>
      <c r="C85" s="113"/>
      <c r="D85" s="112"/>
      <c r="E85" s="112"/>
      <c r="F85" s="111"/>
      <c r="G85" s="111"/>
      <c r="H85" s="111"/>
      <c r="I85" s="111"/>
      <c r="J85" s="110"/>
    </row>
    <row r="86" spans="1:10" x14ac:dyDescent="0.45">
      <c r="A86" s="110"/>
      <c r="B86" s="110"/>
      <c r="C86" s="113"/>
      <c r="D86" s="112"/>
      <c r="E86" s="112"/>
      <c r="F86" s="111"/>
      <c r="G86" s="111"/>
      <c r="H86" s="111"/>
      <c r="I86" s="111"/>
      <c r="J86" s="110"/>
    </row>
  </sheetData>
  <mergeCells count="5">
    <mergeCell ref="V7:W7"/>
    <mergeCell ref="I6:J6"/>
    <mergeCell ref="I7:J7"/>
    <mergeCell ref="A1:J3"/>
    <mergeCell ref="C5:E6"/>
  </mergeCells>
  <conditionalFormatting sqref="A10:J79">
    <cfRule type="expression" dxfId="78" priority="1">
      <formula>$M10=0</formula>
    </cfRule>
    <cfRule type="cellIs" dxfId="77" priority="2" operator="equal">
      <formula>0</formula>
    </cfRule>
  </conditionalFormatting>
  <conditionalFormatting sqref="F10">
    <cfRule type="expression" dxfId="76" priority="11">
      <formula>$M10=0</formula>
    </cfRule>
    <cfRule type="cellIs" dxfId="75" priority="12" operator="equal">
      <formula>0</formula>
    </cfRule>
  </conditionalFormatting>
  <conditionalFormatting sqref="F18">
    <cfRule type="expression" dxfId="74" priority="9">
      <formula>$M18=0</formula>
    </cfRule>
    <cfRule type="cellIs" dxfId="73" priority="10" operator="equal">
      <formula>0</formula>
    </cfRule>
  </conditionalFormatting>
  <conditionalFormatting sqref="F20">
    <cfRule type="expression" dxfId="72" priority="7">
      <formula>$M20=0</formula>
    </cfRule>
    <cfRule type="cellIs" dxfId="71" priority="8" operator="equal">
      <formula>0</formula>
    </cfRule>
  </conditionalFormatting>
  <conditionalFormatting sqref="F22">
    <cfRule type="expression" dxfId="70" priority="5">
      <formula>$M22=0</formula>
    </cfRule>
    <cfRule type="cellIs" dxfId="69" priority="6" operator="equal">
      <formula>0</formula>
    </cfRule>
  </conditionalFormatting>
  <conditionalFormatting sqref="F24">
    <cfRule type="expression" dxfId="68" priority="3">
      <formula>$M24=0</formula>
    </cfRule>
    <cfRule type="cellIs" dxfId="67" priority="4" operator="equal">
      <formula>0</formula>
    </cfRule>
  </conditionalFormatting>
  <pageMargins left="0.47244094488188981" right="0.23622047244094491" top="0" bottom="0" header="0.31496062992125984" footer="0.31496062992125984"/>
  <pageSetup paperSize="9" scale="5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17F4B0-1FB6-4126-8BDF-0C209D741771}">
  <sheetPr>
    <pageSetUpPr fitToPage="1"/>
  </sheetPr>
  <dimension ref="A1:O22"/>
  <sheetViews>
    <sheetView zoomScale="90" zoomScaleNormal="90" workbookViewId="0">
      <selection activeCell="D8" sqref="D8"/>
    </sheetView>
  </sheetViews>
  <sheetFormatPr defaultColWidth="9.109375" defaultRowHeight="20.399999999999999" x14ac:dyDescent="0.25"/>
  <cols>
    <col min="1" max="1" width="5.6640625" style="49" customWidth="1"/>
    <col min="2" max="2" width="8.33203125" style="48" customWidth="1"/>
    <col min="3" max="3" width="10" style="47" customWidth="1"/>
    <col min="4" max="4" width="84.6640625" style="47" customWidth="1"/>
    <col min="5" max="5" width="9.109375" style="46"/>
    <col min="6" max="6" width="12.5546875" style="45" customWidth="1"/>
    <col min="7" max="7" width="7.109375" style="46" customWidth="1"/>
    <col min="8" max="8" width="22.10937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4" width="9.109375" style="43"/>
    <col min="15" max="15" width="12.5546875" style="43" bestFit="1" customWidth="1"/>
    <col min="16" max="16384" width="9.109375" style="43"/>
  </cols>
  <sheetData>
    <row r="1" spans="1:15" s="72" customFormat="1" ht="37.5" customHeight="1" x14ac:dyDescent="0.3">
      <c r="A1" s="49" t="s">
        <v>189</v>
      </c>
      <c r="B1" s="83"/>
      <c r="C1" s="82"/>
      <c r="D1" s="82"/>
      <c r="E1" s="93"/>
      <c r="F1" s="92"/>
      <c r="G1" s="93"/>
      <c r="H1" s="92"/>
      <c r="I1" s="92"/>
      <c r="J1" s="91"/>
    </row>
    <row r="2" spans="1:15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SUM(H8:H24)</f>
        <v>0</v>
      </c>
      <c r="I2" s="87"/>
      <c r="J2" s="87"/>
    </row>
    <row r="3" spans="1:15" s="72" customFormat="1" x14ac:dyDescent="0.3">
      <c r="A3" s="49"/>
      <c r="B3" s="176"/>
      <c r="C3" s="176"/>
      <c r="D3" s="176"/>
      <c r="E3" s="103" t="s">
        <v>1</v>
      </c>
      <c r="F3" s="102"/>
      <c r="G3" s="101"/>
      <c r="H3" s="175">
        <f>H2*0.21</f>
        <v>0</v>
      </c>
      <c r="I3" s="175"/>
      <c r="J3" s="175"/>
    </row>
    <row r="4" spans="1:15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5" s="72" customFormat="1" x14ac:dyDescent="0.3">
      <c r="A5" s="49"/>
      <c r="B5" s="83"/>
      <c r="C5" s="82"/>
      <c r="D5" s="49"/>
      <c r="E5" s="103"/>
      <c r="F5" s="102"/>
      <c r="G5" s="101"/>
      <c r="H5" s="100"/>
      <c r="I5" s="100"/>
      <c r="J5" s="100"/>
    </row>
    <row r="6" spans="1:15" s="72" customFormat="1" ht="27" x14ac:dyDescent="0.3">
      <c r="A6" s="49"/>
      <c r="B6" s="83"/>
      <c r="C6" s="99" t="s">
        <v>4</v>
      </c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5" x14ac:dyDescent="0.25">
      <c r="A7" s="56" t="s">
        <v>10</v>
      </c>
      <c r="B7" s="55" t="s">
        <v>188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5" ht="41.25" customHeight="1" x14ac:dyDescent="0.25">
      <c r="A8" s="56"/>
      <c r="B8" s="55"/>
      <c r="C8" s="54"/>
      <c r="D8" s="54" t="s">
        <v>63</v>
      </c>
      <c r="E8" s="53">
        <v>1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5" x14ac:dyDescent="0.25">
      <c r="A9" s="56" t="s">
        <v>12</v>
      </c>
      <c r="B9" s="55" t="s">
        <v>187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5" ht="20.25" customHeight="1" x14ac:dyDescent="0.25">
      <c r="A10" s="56"/>
      <c r="B10" s="55"/>
      <c r="C10" s="54"/>
      <c r="D10" s="54" t="s">
        <v>61</v>
      </c>
      <c r="E10" s="53">
        <v>1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5" x14ac:dyDescent="0.25">
      <c r="A11" s="56" t="s">
        <v>13</v>
      </c>
      <c r="B11" s="55" t="s">
        <v>186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5" ht="46.5" customHeight="1" x14ac:dyDescent="0.25">
      <c r="A12" s="56"/>
      <c r="B12" s="55"/>
      <c r="C12" s="54"/>
      <c r="D12" s="54" t="s">
        <v>185</v>
      </c>
      <c r="E12" s="53">
        <v>6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5" x14ac:dyDescent="0.25">
      <c r="A13" s="56" t="s">
        <v>14</v>
      </c>
      <c r="B13" s="55" t="s">
        <v>184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5" ht="42.75" customHeight="1" x14ac:dyDescent="0.25">
      <c r="A14" s="56"/>
      <c r="B14" s="55"/>
      <c r="C14" s="54"/>
      <c r="D14" s="54" t="s">
        <v>183</v>
      </c>
      <c r="E14" s="53">
        <v>24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  <c r="O14" s="158"/>
    </row>
    <row r="15" spans="1:15" ht="19.5" customHeight="1" x14ac:dyDescent="0.25">
      <c r="A15" s="56" t="s">
        <v>15</v>
      </c>
      <c r="B15" s="55" t="s">
        <v>182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5" ht="52.8" x14ac:dyDescent="0.25">
      <c r="A16" s="56"/>
      <c r="B16" s="55"/>
      <c r="C16" s="54"/>
      <c r="D16" s="54" t="s">
        <v>181</v>
      </c>
      <c r="E16" s="53">
        <v>7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  <c r="O16" s="158"/>
    </row>
    <row r="17" spans="1:15" ht="19.5" customHeight="1" x14ac:dyDescent="0.25">
      <c r="A17" s="56" t="s">
        <v>38</v>
      </c>
      <c r="B17" s="55" t="s">
        <v>180</v>
      </c>
      <c r="C17" s="54"/>
      <c r="D17" s="54"/>
      <c r="E17" s="53"/>
      <c r="F17" s="52"/>
      <c r="G17" s="53"/>
      <c r="H17" s="52"/>
      <c r="I17" s="51"/>
      <c r="J17" s="57">
        <f>I18</f>
        <v>0</v>
      </c>
      <c r="O17" s="158"/>
    </row>
    <row r="18" spans="1:15" ht="39.6" x14ac:dyDescent="0.25">
      <c r="A18" s="56"/>
      <c r="B18" s="55"/>
      <c r="C18" s="54"/>
      <c r="D18" s="54" t="s">
        <v>179</v>
      </c>
      <c r="E18" s="53">
        <v>10</v>
      </c>
      <c r="F18" s="95"/>
      <c r="G18" s="53" t="s">
        <v>11</v>
      </c>
      <c r="H18" s="52">
        <f>E18*F18</f>
        <v>0</v>
      </c>
      <c r="I18" s="51">
        <f>H18*1.21</f>
        <v>0</v>
      </c>
      <c r="J18" s="57"/>
    </row>
    <row r="19" spans="1:15" x14ac:dyDescent="0.25">
      <c r="A19" s="56" t="s">
        <v>35</v>
      </c>
      <c r="B19" s="55" t="s">
        <v>16</v>
      </c>
      <c r="C19" s="54"/>
      <c r="D19" s="54"/>
      <c r="E19" s="53"/>
      <c r="F19" s="52"/>
      <c r="G19" s="53"/>
      <c r="H19" s="52"/>
      <c r="I19" s="51"/>
      <c r="J19" s="57">
        <f>I20</f>
        <v>0</v>
      </c>
    </row>
    <row r="20" spans="1:15" x14ac:dyDescent="0.25">
      <c r="A20" s="56"/>
      <c r="B20" s="55"/>
      <c r="C20" s="54"/>
      <c r="D20" s="54" t="s">
        <v>17</v>
      </c>
      <c r="E20" s="53">
        <v>1</v>
      </c>
      <c r="F20" s="95"/>
      <c r="G20" s="53" t="s">
        <v>11</v>
      </c>
      <c r="H20" s="52">
        <f>E20*F20</f>
        <v>0</v>
      </c>
      <c r="I20" s="51">
        <f>H20*1.21</f>
        <v>0</v>
      </c>
      <c r="J20" s="57"/>
    </row>
    <row r="22" spans="1:15" x14ac:dyDescent="0.25">
      <c r="D22" s="94" t="s">
        <v>25</v>
      </c>
    </row>
  </sheetData>
  <mergeCells count="3">
    <mergeCell ref="H3:J3"/>
    <mergeCell ref="H4:J4"/>
    <mergeCell ref="B2:D3"/>
  </mergeCells>
  <conditionalFormatting sqref="A7:J8">
    <cfRule type="expression" dxfId="66" priority="7">
      <formula>#REF!=0</formula>
    </cfRule>
  </conditionalFormatting>
  <conditionalFormatting sqref="A7:J10 A13:J20">
    <cfRule type="cellIs" dxfId="65" priority="4" operator="equal">
      <formula>0</formula>
    </cfRule>
  </conditionalFormatting>
  <conditionalFormatting sqref="A9:J10">
    <cfRule type="expression" dxfId="64" priority="5">
      <formula>#REF!=0</formula>
    </cfRule>
  </conditionalFormatting>
  <conditionalFormatting sqref="A13:J18">
    <cfRule type="expression" dxfId="63" priority="3">
      <formula>#REF!=0</formula>
    </cfRule>
  </conditionalFormatting>
  <conditionalFormatting sqref="A19:J20">
    <cfRule type="expression" dxfId="62" priority="6">
      <formula>#REF!=0</formula>
    </cfRule>
  </conditionalFormatting>
  <conditionalFormatting sqref="A11:J12">
    <cfRule type="expression" dxfId="61" priority="2">
      <formula>#REF!=0</formula>
    </cfRule>
  </conditionalFormatting>
  <conditionalFormatting sqref="A11:J12">
    <cfRule type="cellIs" dxfId="60" priority="1" operator="equal">
      <formula>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78165-8F25-414E-B8EC-CF2DD1CD668F}">
  <sheetPr>
    <pageSetUpPr fitToPage="1"/>
  </sheetPr>
  <dimension ref="A1:J18"/>
  <sheetViews>
    <sheetView zoomScale="90" zoomScaleNormal="90" workbookViewId="0">
      <selection activeCell="B2" sqref="B2:D3"/>
    </sheetView>
  </sheetViews>
  <sheetFormatPr defaultColWidth="9.109375" defaultRowHeight="20.399999999999999" x14ac:dyDescent="0.25"/>
  <cols>
    <col min="1" max="1" width="5.6640625" style="49" customWidth="1"/>
    <col min="2" max="2" width="8.33203125" style="48" customWidth="1"/>
    <col min="3" max="3" width="10" style="47" customWidth="1"/>
    <col min="4" max="4" width="84.6640625" style="47" customWidth="1"/>
    <col min="5" max="5" width="9.109375" style="46"/>
    <col min="6" max="6" width="12.5546875" style="45" customWidth="1"/>
    <col min="7" max="7" width="7.109375" style="46" customWidth="1"/>
    <col min="8" max="8" width="23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0" s="72" customFormat="1" ht="37.5" customHeight="1" x14ac:dyDescent="0.3">
      <c r="A1" s="49" t="s">
        <v>194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SUM(H8:H20)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103" t="s">
        <v>1</v>
      </c>
      <c r="F3" s="102"/>
      <c r="G3" s="101"/>
      <c r="H3" s="175">
        <f>H2*0.21</f>
        <v>0</v>
      </c>
      <c r="I3" s="175"/>
      <c r="J3" s="175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103"/>
      <c r="F5" s="102"/>
      <c r="G5" s="101"/>
      <c r="H5" s="100"/>
      <c r="I5" s="100"/>
      <c r="J5" s="100"/>
    </row>
    <row r="6" spans="1:10" s="72" customFormat="1" ht="27" x14ac:dyDescent="0.3">
      <c r="A6" s="49"/>
      <c r="B6" s="83"/>
      <c r="C6" s="99" t="s">
        <v>4</v>
      </c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x14ac:dyDescent="0.25">
      <c r="A7" s="56" t="s">
        <v>10</v>
      </c>
      <c r="B7" s="55" t="s">
        <v>193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ht="41.25" customHeight="1" x14ac:dyDescent="0.25">
      <c r="A8" s="56"/>
      <c r="B8" s="55"/>
      <c r="C8" s="54"/>
      <c r="D8" s="54" t="s">
        <v>63</v>
      </c>
      <c r="E8" s="53">
        <v>2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0" x14ac:dyDescent="0.25">
      <c r="A9" s="56" t="s">
        <v>12</v>
      </c>
      <c r="B9" s="55" t="s">
        <v>187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ht="20.25" customHeight="1" x14ac:dyDescent="0.25">
      <c r="A10" s="56"/>
      <c r="B10" s="55"/>
      <c r="C10" s="54"/>
      <c r="D10" s="54" t="s">
        <v>61</v>
      </c>
      <c r="E10" s="53">
        <v>2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ht="19.5" customHeight="1" x14ac:dyDescent="0.25">
      <c r="A11" s="56" t="s">
        <v>13</v>
      </c>
      <c r="B11" s="55" t="s">
        <v>192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ht="52.8" x14ac:dyDescent="0.25">
      <c r="A12" s="56"/>
      <c r="B12" s="55"/>
      <c r="C12" s="54"/>
      <c r="D12" s="54" t="s">
        <v>181</v>
      </c>
      <c r="E12" s="53">
        <v>4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0" ht="19.5" customHeight="1" x14ac:dyDescent="0.25">
      <c r="A13" s="56" t="s">
        <v>14</v>
      </c>
      <c r="B13" s="55" t="s">
        <v>191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ht="52.8" x14ac:dyDescent="0.25">
      <c r="A14" s="56"/>
      <c r="B14" s="55"/>
      <c r="C14" s="54"/>
      <c r="D14" s="54" t="s">
        <v>190</v>
      </c>
      <c r="E14" s="53">
        <v>2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x14ac:dyDescent="0.25">
      <c r="A15" s="56" t="s">
        <v>15</v>
      </c>
      <c r="B15" s="55" t="s">
        <v>16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x14ac:dyDescent="0.25">
      <c r="A16" s="56"/>
      <c r="B16" s="55"/>
      <c r="C16" s="54"/>
      <c r="D16" s="54" t="s">
        <v>17</v>
      </c>
      <c r="E16" s="53">
        <v>1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8" spans="4:4" x14ac:dyDescent="0.25">
      <c r="D18" s="94" t="s">
        <v>25</v>
      </c>
    </row>
  </sheetData>
  <mergeCells count="3">
    <mergeCell ref="H3:J3"/>
    <mergeCell ref="H4:J4"/>
    <mergeCell ref="B2:D3"/>
  </mergeCells>
  <conditionalFormatting sqref="A7:J8">
    <cfRule type="expression" dxfId="59" priority="5">
      <formula>#REF!=0</formula>
    </cfRule>
  </conditionalFormatting>
  <conditionalFormatting sqref="A7:J16">
    <cfRule type="cellIs" dxfId="58" priority="2" operator="equal">
      <formula>0</formula>
    </cfRule>
  </conditionalFormatting>
  <conditionalFormatting sqref="A9:J10">
    <cfRule type="expression" dxfId="57" priority="3">
      <formula>#REF!=0</formula>
    </cfRule>
  </conditionalFormatting>
  <conditionalFormatting sqref="A11:J14">
    <cfRule type="expression" dxfId="56" priority="1">
      <formula>#REF!=0</formula>
    </cfRule>
  </conditionalFormatting>
  <conditionalFormatting sqref="A15:J16">
    <cfRule type="expression" dxfId="55" priority="4">
      <formula>#REF!=0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5A8C4-E955-41BC-B46A-81E410EF29C4}">
  <sheetPr>
    <pageSetUpPr fitToPage="1"/>
  </sheetPr>
  <dimension ref="A1:J18"/>
  <sheetViews>
    <sheetView zoomScale="60" zoomScaleNormal="60" workbookViewId="0">
      <selection activeCell="D19" sqref="D19"/>
    </sheetView>
  </sheetViews>
  <sheetFormatPr defaultColWidth="9.109375" defaultRowHeight="20.399999999999999" x14ac:dyDescent="0.25"/>
  <cols>
    <col min="1" max="1" width="5.6640625" style="49" customWidth="1"/>
    <col min="2" max="2" width="8.33203125" style="48" customWidth="1"/>
    <col min="3" max="3" width="10" style="47" customWidth="1"/>
    <col min="4" max="4" width="84.6640625" style="47" customWidth="1"/>
    <col min="5" max="5" width="9.109375" style="46"/>
    <col min="6" max="6" width="12.5546875" style="45" customWidth="1"/>
    <col min="7" max="7" width="7.109375" style="46" customWidth="1"/>
    <col min="8" max="8" width="20.88671875" style="45" customWidth="1"/>
    <col min="9" max="9" width="12.5546875" style="45" customWidth="1"/>
    <col min="10" max="10" width="26.6640625" style="44" bestFit="1" customWidth="1"/>
    <col min="11" max="11" width="11.44140625" style="43" bestFit="1" customWidth="1"/>
    <col min="12" max="16384" width="9.109375" style="43"/>
  </cols>
  <sheetData>
    <row r="1" spans="1:10" s="72" customFormat="1" ht="37.5" customHeight="1" x14ac:dyDescent="0.3">
      <c r="A1" s="49" t="s">
        <v>196</v>
      </c>
      <c r="B1" s="83"/>
      <c r="C1" s="82"/>
      <c r="D1" s="82"/>
      <c r="E1" s="93"/>
      <c r="F1" s="92"/>
      <c r="G1" s="93"/>
      <c r="H1" s="92"/>
      <c r="I1" s="92"/>
      <c r="J1" s="91"/>
    </row>
    <row r="2" spans="1:10" s="72" customFormat="1" x14ac:dyDescent="0.3">
      <c r="A2" s="49"/>
      <c r="B2" s="176" t="s">
        <v>238</v>
      </c>
      <c r="C2" s="176"/>
      <c r="D2" s="176"/>
      <c r="E2" s="90" t="s">
        <v>0</v>
      </c>
      <c r="F2" s="89"/>
      <c r="G2" s="88"/>
      <c r="H2" s="87">
        <f>SUM(H8:H20)</f>
        <v>0</v>
      </c>
      <c r="I2" s="87"/>
      <c r="J2" s="87"/>
    </row>
    <row r="3" spans="1:10" s="72" customFormat="1" x14ac:dyDescent="0.3">
      <c r="A3" s="49"/>
      <c r="B3" s="176"/>
      <c r="C3" s="176"/>
      <c r="D3" s="176"/>
      <c r="E3" s="103" t="s">
        <v>1</v>
      </c>
      <c r="F3" s="102"/>
      <c r="G3" s="101"/>
      <c r="H3" s="175">
        <f>H2*0.21</f>
        <v>0</v>
      </c>
      <c r="I3" s="175"/>
      <c r="J3" s="175"/>
    </row>
    <row r="4" spans="1:10" s="72" customFormat="1" x14ac:dyDescent="0.3">
      <c r="A4" s="49"/>
      <c r="B4" s="83"/>
      <c r="C4" s="82"/>
      <c r="D4" s="49"/>
      <c r="E4" s="86" t="s">
        <v>9</v>
      </c>
      <c r="F4" s="85"/>
      <c r="G4" s="84"/>
      <c r="H4" s="173">
        <f>H2+H3</f>
        <v>0</v>
      </c>
      <c r="I4" s="173"/>
      <c r="J4" s="173"/>
    </row>
    <row r="5" spans="1:10" s="72" customFormat="1" x14ac:dyDescent="0.3">
      <c r="A5" s="49"/>
      <c r="B5" s="83"/>
      <c r="C5" s="82"/>
      <c r="D5" s="49"/>
      <c r="E5" s="103"/>
      <c r="F5" s="102"/>
      <c r="G5" s="101"/>
      <c r="H5" s="100"/>
      <c r="I5" s="100"/>
      <c r="J5" s="100"/>
    </row>
    <row r="6" spans="1:10" s="72" customFormat="1" ht="27" x14ac:dyDescent="0.3">
      <c r="A6" s="49"/>
      <c r="B6" s="83"/>
      <c r="C6" s="99" t="s">
        <v>4</v>
      </c>
      <c r="D6" s="99" t="s">
        <v>5</v>
      </c>
      <c r="E6" s="99" t="s">
        <v>2</v>
      </c>
      <c r="F6" s="98" t="s">
        <v>6</v>
      </c>
      <c r="G6" s="99" t="s">
        <v>3</v>
      </c>
      <c r="H6" s="98" t="s">
        <v>8</v>
      </c>
      <c r="I6" s="98" t="s">
        <v>7</v>
      </c>
      <c r="J6" s="97"/>
    </row>
    <row r="7" spans="1:10" x14ac:dyDescent="0.25">
      <c r="A7" s="56" t="s">
        <v>10</v>
      </c>
      <c r="B7" s="55" t="s">
        <v>193</v>
      </c>
      <c r="C7" s="54"/>
      <c r="D7" s="54"/>
      <c r="E7" s="53"/>
      <c r="F7" s="52"/>
      <c r="G7" s="53"/>
      <c r="H7" s="52"/>
      <c r="I7" s="51"/>
      <c r="J7" s="57">
        <f>I8</f>
        <v>0</v>
      </c>
    </row>
    <row r="8" spans="1:10" ht="41.25" customHeight="1" x14ac:dyDescent="0.25">
      <c r="A8" s="56"/>
      <c r="B8" s="55"/>
      <c r="C8" s="54"/>
      <c r="D8" s="54" t="s">
        <v>63</v>
      </c>
      <c r="E8" s="53">
        <v>1</v>
      </c>
      <c r="F8" s="95"/>
      <c r="G8" s="53" t="s">
        <v>11</v>
      </c>
      <c r="H8" s="52">
        <f>E8*F8</f>
        <v>0</v>
      </c>
      <c r="I8" s="51">
        <f>H8*1.21</f>
        <v>0</v>
      </c>
      <c r="J8" s="57"/>
    </row>
    <row r="9" spans="1:10" x14ac:dyDescent="0.25">
      <c r="A9" s="56" t="s">
        <v>12</v>
      </c>
      <c r="B9" s="55" t="s">
        <v>187</v>
      </c>
      <c r="C9" s="54"/>
      <c r="D9" s="54"/>
      <c r="E9" s="53"/>
      <c r="F9" s="52"/>
      <c r="G9" s="53"/>
      <c r="H9" s="52"/>
      <c r="I9" s="51"/>
      <c r="J9" s="57">
        <f>I10</f>
        <v>0</v>
      </c>
    </row>
    <row r="10" spans="1:10" ht="20.25" customHeight="1" x14ac:dyDescent="0.25">
      <c r="A10" s="56"/>
      <c r="B10" s="55"/>
      <c r="C10" s="54"/>
      <c r="D10" s="54" t="s">
        <v>61</v>
      </c>
      <c r="E10" s="53">
        <v>1</v>
      </c>
      <c r="F10" s="95"/>
      <c r="G10" s="53" t="s">
        <v>11</v>
      </c>
      <c r="H10" s="52">
        <f>E10*F10</f>
        <v>0</v>
      </c>
      <c r="I10" s="51">
        <f>H10*1.21</f>
        <v>0</v>
      </c>
      <c r="J10" s="57"/>
    </row>
    <row r="11" spans="1:10" x14ac:dyDescent="0.25">
      <c r="A11" s="56" t="s">
        <v>13</v>
      </c>
      <c r="B11" s="55" t="s">
        <v>195</v>
      </c>
      <c r="C11" s="54"/>
      <c r="D11" s="54"/>
      <c r="E11" s="53"/>
      <c r="F11" s="52"/>
      <c r="G11" s="53"/>
      <c r="H11" s="52"/>
      <c r="I11" s="51"/>
      <c r="J11" s="57">
        <f>I12</f>
        <v>0</v>
      </c>
    </row>
    <row r="12" spans="1:10" ht="44.25" customHeight="1" x14ac:dyDescent="0.25">
      <c r="A12" s="56"/>
      <c r="B12" s="55"/>
      <c r="C12" s="54"/>
      <c r="D12" s="160" t="s">
        <v>119</v>
      </c>
      <c r="E12" s="53">
        <v>3</v>
      </c>
      <c r="F12" s="95"/>
      <c r="G12" s="53" t="s">
        <v>11</v>
      </c>
      <c r="H12" s="52">
        <f>E12*F12</f>
        <v>0</v>
      </c>
      <c r="I12" s="51">
        <f>H12*1.21</f>
        <v>0</v>
      </c>
      <c r="J12" s="57"/>
    </row>
    <row r="13" spans="1:10" x14ac:dyDescent="0.25">
      <c r="A13" s="56" t="s">
        <v>14</v>
      </c>
      <c r="B13" s="55" t="s">
        <v>117</v>
      </c>
      <c r="C13" s="54"/>
      <c r="D13" s="54"/>
      <c r="E13" s="53"/>
      <c r="F13" s="52"/>
      <c r="G13" s="53"/>
      <c r="H13" s="52"/>
      <c r="I13" s="51"/>
      <c r="J13" s="57">
        <f>I14</f>
        <v>0</v>
      </c>
    </row>
    <row r="14" spans="1:10" ht="45" customHeight="1" x14ac:dyDescent="0.25">
      <c r="A14" s="56"/>
      <c r="B14" s="55"/>
      <c r="C14" s="54"/>
      <c r="D14" s="160" t="s">
        <v>116</v>
      </c>
      <c r="E14" s="53">
        <v>12</v>
      </c>
      <c r="F14" s="95"/>
      <c r="G14" s="53" t="s">
        <v>11</v>
      </c>
      <c r="H14" s="52">
        <f>E14*F14</f>
        <v>0</v>
      </c>
      <c r="I14" s="51">
        <f>H14*1.21</f>
        <v>0</v>
      </c>
      <c r="J14" s="57"/>
    </row>
    <row r="15" spans="1:10" x14ac:dyDescent="0.25">
      <c r="A15" s="56" t="s">
        <v>15</v>
      </c>
      <c r="B15" s="55" t="s">
        <v>16</v>
      </c>
      <c r="C15" s="54"/>
      <c r="D15" s="54"/>
      <c r="E15" s="53"/>
      <c r="F15" s="52"/>
      <c r="G15" s="53"/>
      <c r="H15" s="52"/>
      <c r="I15" s="51"/>
      <c r="J15" s="57">
        <f>I16</f>
        <v>0</v>
      </c>
    </row>
    <row r="16" spans="1:10" x14ac:dyDescent="0.25">
      <c r="A16" s="56"/>
      <c r="B16" s="55"/>
      <c r="C16" s="54"/>
      <c r="D16" s="54" t="s">
        <v>17</v>
      </c>
      <c r="E16" s="53">
        <v>1</v>
      </c>
      <c r="F16" s="95"/>
      <c r="G16" s="53" t="s">
        <v>11</v>
      </c>
      <c r="H16" s="52">
        <f>E16*F16</f>
        <v>0</v>
      </c>
      <c r="I16" s="51">
        <f>H16*1.21</f>
        <v>0</v>
      </c>
      <c r="J16" s="57"/>
    </row>
    <row r="18" spans="4:4" x14ac:dyDescent="0.25">
      <c r="D18" s="159" t="s">
        <v>25</v>
      </c>
    </row>
  </sheetData>
  <mergeCells count="3">
    <mergeCell ref="H3:J3"/>
    <mergeCell ref="H4:J4"/>
    <mergeCell ref="B2:D3"/>
  </mergeCells>
  <conditionalFormatting sqref="A7:J8">
    <cfRule type="expression" dxfId="54" priority="5">
      <formula>#REF!=0</formula>
    </cfRule>
  </conditionalFormatting>
  <conditionalFormatting sqref="A7:J16">
    <cfRule type="cellIs" dxfId="53" priority="2" operator="equal">
      <formula>0</formula>
    </cfRule>
  </conditionalFormatting>
  <conditionalFormatting sqref="A9:J10">
    <cfRule type="expression" dxfId="52" priority="3">
      <formula>#REF!=0</formula>
    </cfRule>
  </conditionalFormatting>
  <conditionalFormatting sqref="A11:J14">
    <cfRule type="expression" dxfId="51" priority="1">
      <formula>#REF!=0</formula>
    </cfRule>
  </conditionalFormatting>
  <conditionalFormatting sqref="A15:J16">
    <cfRule type="expression" dxfId="50" priority="4">
      <formula>#REF!=0</formula>
    </cfRule>
  </conditionalFormatting>
  <pageMargins left="0.47244094488188981" right="0.23622047244094491" top="0" bottom="0" header="0.31496062992125984" footer="0.31496062992125984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10</vt:i4>
      </vt:variant>
    </vt:vector>
  </HeadingPairs>
  <TitlesOfParts>
    <vt:vector size="22" baseType="lpstr">
      <vt:lpstr>Souhrn</vt:lpstr>
      <vt:lpstr>106, Školní klub 1</vt:lpstr>
      <vt:lpstr>107, Kabinet</vt:lpstr>
      <vt:lpstr>108, MMU Informatiky</vt:lpstr>
      <vt:lpstr>402, Školní klub 2</vt:lpstr>
      <vt:lpstr>403, Cvičná kuchyňka</vt:lpstr>
      <vt:lpstr>407, MMU jazyky</vt:lpstr>
      <vt:lpstr>409, Kabinet</vt:lpstr>
      <vt:lpstr>410, Reedukační místnost</vt:lpstr>
      <vt:lpstr>Učebna Fyziky a Chemie</vt:lpstr>
      <vt:lpstr>Kabinet Fyziky a Chemie</vt:lpstr>
      <vt:lpstr>109, MMU Robotiky</vt:lpstr>
      <vt:lpstr>'106, Školní klub 1'!Oblast_tisku</vt:lpstr>
      <vt:lpstr>'107, Kabinet'!Oblast_tisku</vt:lpstr>
      <vt:lpstr>'108, MMU Informatiky'!Oblast_tisku</vt:lpstr>
      <vt:lpstr>'109, MMU Robotiky'!Oblast_tisku</vt:lpstr>
      <vt:lpstr>'402, Školní klub 2'!Oblast_tisku</vt:lpstr>
      <vt:lpstr>'403, Cvičná kuchyňka'!Oblast_tisku</vt:lpstr>
      <vt:lpstr>'407, MMU jazyky'!Oblast_tisku</vt:lpstr>
      <vt:lpstr>'409, Kabinet'!Oblast_tisku</vt:lpstr>
      <vt:lpstr>'410, Reedukační místnost'!Oblast_tisku</vt:lpstr>
      <vt:lpstr>'Učebna Fyziky a Chemie'!Oblast_tisku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2018-09-29T15:58:06Z</cp:lastPrinted>
  <dcterms:created xsi:type="dcterms:W3CDTF">2016-11-14T13:56:29Z</dcterms:created>
  <dcterms:modified xsi:type="dcterms:W3CDTF">2024-04-08T14:30:10Z</dcterms:modified>
</cp:coreProperties>
</file>